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1185" tabRatio="806" activeTab="0"/>
  </bookViews>
  <sheets>
    <sheet name="MAPA DE OBRAS CONSOLIDADO 2023" sheetId="1" r:id="rId1"/>
    <sheet name="Plan1" sheetId="2" r:id="rId2"/>
  </sheets>
  <definedNames/>
  <calcPr fullCalcOnLoad="1"/>
</workbook>
</file>

<file path=xl/sharedStrings.xml><?xml version="1.0" encoding="utf-8"?>
<sst xmlns="http://schemas.openxmlformats.org/spreadsheetml/2006/main" count="448" uniqueCount="265">
  <si>
    <t>MAPA DEMONSTRATIVO DE OBRAS E SERVIÇOS DE ENGENHARIA REALIZADAS NO EXERCÍCIO (*)</t>
  </si>
  <si>
    <t>UNIDADE: (1)</t>
  </si>
  <si>
    <t>PREFEITURA MUNICIPAL DA ILHA DE ITAMARACÁ</t>
  </si>
  <si>
    <t>EXERCÍCIO: (1)</t>
  </si>
  <si>
    <t>UNIDADE ORÇAMENTÁRIA: (1)  SECRETARIA DE INFRA-ESTRUTURA</t>
  </si>
  <si>
    <t>OBRA OU SERVIÇO</t>
  </si>
  <si>
    <t>DESPESAS NO EXERCÍCIO</t>
  </si>
  <si>
    <t>VALOR  PAGO ACUMULADO NA OBRA OU SERVIÇO (R$)</t>
  </si>
  <si>
    <t>SITUAÇÃO</t>
  </si>
  <si>
    <t>MODALIDADE / Nº LICITAÇÃO</t>
  </si>
  <si>
    <t>IDENTIFICAÇÃO DA OBRA, SERVIÇO OU AQUISIÇÃO</t>
  </si>
  <si>
    <t>CONVÊNIO</t>
  </si>
  <si>
    <t>CONTRATADO</t>
  </si>
  <si>
    <t>CONTRATO</t>
  </si>
  <si>
    <t>ADITIVO</t>
  </si>
  <si>
    <t>NATUREZA DA DESPESA</t>
  </si>
  <si>
    <t>VALOR MEDIDO ACUMULADO</t>
  </si>
  <si>
    <t>VALOR PAGO ACUMULADO NO PERÍODO (R$)</t>
  </si>
  <si>
    <t>VALOR PAGO ACUMULADO NO EXERCÍCIO (R$)</t>
  </si>
  <si>
    <t>Nº</t>
  </si>
  <si>
    <t>CONCEDENTE</t>
  </si>
  <si>
    <t>REPASSE
(R$)</t>
  </si>
  <si>
    <t>CONTRAPARTIDA (R$)</t>
  </si>
  <si>
    <t>CNPJ/CPF</t>
  </si>
  <si>
    <t>RAZÃO SOCIAL</t>
  </si>
  <si>
    <t>DATA INÍCIO</t>
  </si>
  <si>
    <t>PRAZO</t>
  </si>
  <si>
    <t>VALOR CONTRATADO (R$)</t>
  </si>
  <si>
    <t>DATA CONCLUSÃO / PARALISAÇÃO</t>
  </si>
  <si>
    <t>PRAZO ADITADO</t>
  </si>
  <si>
    <t>VALOR ADITADO ACUMULADO (R$)</t>
  </si>
  <si>
    <t>(5)</t>
  </si>
  <si>
    <t>(6)</t>
  </si>
  <si>
    <t>(7)</t>
  </si>
  <si>
    <t>(8)</t>
  </si>
  <si>
    <t>(9)</t>
  </si>
  <si>
    <t>(10)</t>
  </si>
  <si>
    <t>(11)</t>
  </si>
  <si>
    <t>(12)</t>
  </si>
  <si>
    <t>(13)</t>
  </si>
  <si>
    <t>(14)</t>
  </si>
  <si>
    <t>(15)</t>
  </si>
  <si>
    <t>(16)</t>
  </si>
  <si>
    <t>(17)</t>
  </si>
  <si>
    <t>(18)</t>
  </si>
  <si>
    <t>(19)</t>
  </si>
  <si>
    <t>(20)</t>
  </si>
  <si>
    <t>(21)</t>
  </si>
  <si>
    <t>(22)</t>
  </si>
  <si>
    <t>(23)</t>
  </si>
  <si>
    <t>(24)</t>
  </si>
  <si>
    <t>(25)</t>
  </si>
  <si>
    <t>TOMADA DE PREÇO 003/2015</t>
  </si>
  <si>
    <t>PAVIMENTAÇÃO EM PARALELEPÍPEDOS GRANITICOS COM MEIO FIO DAS RUAS : CRUZ DE MALTA, SERRA TALHADA, TIMBAUBA E SÃO LOURENÇO DA MATA</t>
  </si>
  <si>
    <t>802304/2014</t>
  </si>
  <si>
    <t>MINISTÉRIO DO TURISMO / CEF - CAIXA ECONOMICA FEDERAL</t>
  </si>
  <si>
    <t>10.569.363/0001-04</t>
  </si>
  <si>
    <t>CONSTRUTORA SOLO LTDA ME</t>
  </si>
  <si>
    <t>047/2015</t>
  </si>
  <si>
    <t>07/08/2015</t>
  </si>
  <si>
    <t>4 MESES</t>
  </si>
  <si>
    <t>-</t>
  </si>
  <si>
    <t>44.90.51.00</t>
  </si>
  <si>
    <t>PARALISADA</t>
  </si>
  <si>
    <t>TOMADA DE PREÇO 002/2018</t>
  </si>
  <si>
    <t>PAVIMENTAÇÃO EM PARALELEPÍPEDOS GRANITICOS COM MEIO FIO DAS RUAS : CANHOTINHO, CARUARU, DESEMBARGADOR ANGELO VASCONCELOS FILHO, GIRASSOL E POSSIDÔNIO, J. DE LIMA E ARARAS</t>
  </si>
  <si>
    <t>801762/2014</t>
  </si>
  <si>
    <t>10.560.289/0001-57</t>
  </si>
  <si>
    <t>J.L. MARANHÃO CONSTRUTORA LTDA - EPP</t>
  </si>
  <si>
    <t>128/2018</t>
  </si>
  <si>
    <t>12 MESES</t>
  </si>
  <si>
    <t>865616/2019</t>
  </si>
  <si>
    <t>REPASSE OGU</t>
  </si>
  <si>
    <t>TOMADA DE PREÇOS  : Nº. 01/2018</t>
  </si>
  <si>
    <t xml:space="preserve">PAVIMENTAÇÃO EM PARALELEPÍPEDOS GRANITICOS NAS RUAS LAVRAS E MACHADO DE ASSIS </t>
  </si>
  <si>
    <t>CONTRATO DE REPASSE Nᵒ. 1.030.699-38/2016</t>
  </si>
  <si>
    <t>04.393.361/0001-04</t>
  </si>
  <si>
    <t>VASCONCELOS &amp; MAGALHÂES EMPREENDIMENTOS LTDA</t>
  </si>
  <si>
    <t>066/2018</t>
  </si>
  <si>
    <t>6 MESES</t>
  </si>
  <si>
    <t>TOMADA DE PREÇOS 002/2021</t>
  </si>
  <si>
    <t>CONTRATAÇÃO DE EMPRESA ESPECIALIZADA NA PRESTAÇÃO DE SERVIÇOS DE APOIO ADMINISTRATIVOS, CONCERNENTE  A CONSULTORIA, ASSESSORIA, GESTÃO DE RECURSOS JUNTO AOS ÓRGÃOS FEDERAIS, ESTADUAIS E OUTRAS ENTIDADES, FISCALIZAÇÃO DE OBRAS E SERVIÇOS DE ENGENHARIA, COM ACOMPANHAMENTO TÉCNICO, PELO PERÍODO DE 12(DOZE)MESES.</t>
  </si>
  <si>
    <t>RECURSOS PRÓPRIOS</t>
  </si>
  <si>
    <t>13.923.606/0001-40</t>
  </si>
  <si>
    <t>054/2021</t>
  </si>
  <si>
    <t>06/10/2021</t>
  </si>
  <si>
    <t>R$ 100.971,84</t>
  </si>
  <si>
    <t>33.90.39.00</t>
  </si>
  <si>
    <t>ANDAMENTO</t>
  </si>
  <si>
    <t>TOMADA DE PREÇOS 003/2021</t>
  </si>
  <si>
    <t>CONTRATAÇÃO DE EMPRESA DE ENGENHARIA PARA IMPLANTAÇÃO DE DRENAGEM E PAVIMENTAÇÃO DA RUA FERNANDO LOPES DE ALBUQUERQUE NA SEDE DESTE MUNICIPIO DA ILHA DE ITAMARACÁ-PE.</t>
  </si>
  <si>
    <t>22.931.084/0001-10</t>
  </si>
  <si>
    <t>CONSTRUTORA IPOGIL - EIRELI ME</t>
  </si>
  <si>
    <t>056/2021</t>
  </si>
  <si>
    <t>20/10/2021</t>
  </si>
  <si>
    <t>90 DIAS</t>
  </si>
  <si>
    <t>31/03/2022</t>
  </si>
  <si>
    <t>180 DIAS</t>
  </si>
  <si>
    <t>FINALIZADO</t>
  </si>
  <si>
    <t>PREGÃO ELETRÔNICO Nº 001/2022</t>
  </si>
  <si>
    <t>CONTRATAÇÃO DE EMPRESA ESPECIALIZADA EM ENGENHARIA PARA EXECUÇÃO DOS SERVIÇOS DE MANUTENÇÃO COM EFICIÊNCIA NO SISTEMA DE ILUMINAÇÃO PÚBLICA NO MUNICÍPIO DE ITAMARACÁ E AS DEMAIS ATIVIDADES NECESSÁRIAS AO ATENDIMENTO DAS SOLICITAÇÕES DAS ÁREAS: URBANAS, RURAIS, LOGRADOUROS, BEIRA RIO, SÍTIOS HISTÓRICOS, PRAÇAS, PE?S, MORROS DO MUNICÍPIO DEDA ILHA DE ITAMARACÁ, COM FORNECIMENTO DE EQUIPAMENTO E MÃO DE OBRA.</t>
  </si>
  <si>
    <t>32.746.704/0001-22</t>
  </si>
  <si>
    <t>E F DE OLIVEIRA JUNIOR EIRELI</t>
  </si>
  <si>
    <t>039/2022</t>
  </si>
  <si>
    <t>08/03/2022</t>
  </si>
  <si>
    <t>TOMADA DE PREÇO 005/2021</t>
  </si>
  <si>
    <t>CONTRATAÇÃO DE EMPRESSA DE ENGENHARIA PARA EXECUÇÃO DE OBRA D EPAVIMENTAÇÃO EMPARALELEPÍPEDO DE TRECHO DA RUA TAMANDARÉ NO FORTE ORANGE SEDE DESTE MUNICÍPIO DA ILHA DE ITAMARACÁ</t>
  </si>
  <si>
    <t>PLOA 2021 219/2020</t>
  </si>
  <si>
    <t>FEM/SEPLAG</t>
  </si>
  <si>
    <t>23.593.622/0001-76</t>
  </si>
  <si>
    <t>LINS SERVIÇOS E CONSTRUTUTORA</t>
  </si>
  <si>
    <t>061/2022</t>
  </si>
  <si>
    <t>11/07/2022</t>
  </si>
  <si>
    <t>150 DIAS</t>
  </si>
  <si>
    <t>TOMADA DE PREÇO 001/2022</t>
  </si>
  <si>
    <t>CONTRATAÇÃO DE EMPRESA DE ENGENHARIA PARA EXECUÇÃO DE OBRA DE PAVIMENTAÇÃO EM PARALELEPÍPEDOS GRANITÍCOS EM DIVERSAS RUAS DESTE MUNICÍPIO D AILHA D EITAMARACÁ-PE</t>
  </si>
  <si>
    <t>FEM III (2015)</t>
  </si>
  <si>
    <t>20.945.413/0001-56</t>
  </si>
  <si>
    <t>VIANORTE LOCAÇÕES EMPREENDIMENTOS LTDA</t>
  </si>
  <si>
    <t>085/2022</t>
  </si>
  <si>
    <t>27/07/2022</t>
  </si>
  <si>
    <t>TOMADA DE PREÇO 002/2022</t>
  </si>
  <si>
    <t>CONTRATAÇÃO DE EMPRESSA DE ENGENHARIA PARA EXECUÇÃO DE REFORMA E ADEQUAÇÃO DO PRÉDIO DA ESTRELA DE LIA NO BAIRRO DE JAGUARIBE, MUNICIPIO DA ILHA DE ITAMARACÁ</t>
  </si>
  <si>
    <t>32.507.681/0001-75</t>
  </si>
  <si>
    <t>JM EMPREENDIMENTOS EIRELI</t>
  </si>
  <si>
    <t>063/2022</t>
  </si>
  <si>
    <t>TOMADA DE PREÇO 003/2022</t>
  </si>
  <si>
    <t>CONTRATAÇÃO DE EMPRESA DE ENGENHARIA PARA EXECUÇÃO DE OBRA DE PAVIMENTAÇÃO EM PARALELEPÍPEDOS GRANITÍCOS DE TRECHO DAS RUAS CARMELIA, EGIMÁRIO P. DE MENEZES, VICE PREFEITO JOAQUIM FERREIRA, COLÔMBIA, ROUXINOL E TRECHO DA RUA PANTANAL ´PILAR - ILHA DE ITAMARACÁ/PE</t>
  </si>
  <si>
    <t>27.717.399/0001-82</t>
  </si>
  <si>
    <t>BDIAS CONSULTORIA E SERVIÇOS TECNICOS EIRELI</t>
  </si>
  <si>
    <t>117/2022</t>
  </si>
  <si>
    <t>TOMADA DE PREÇOS 003/2018</t>
  </si>
  <si>
    <t>CONSTRUÇÃO DE EMPRESA DO RAMO PERTINENTE PARA EXECUÇÃO DOS SERVIÇOS, COM FORNECIMENTO DOS MATERIAIS, OBJETIVANDO A CONSTRUÇÃO DE UM POLO DE ACADEMIA AMPLIADA, NO MUNICIPIO DA ILHA DE ITAMARACÁ/PE</t>
  </si>
  <si>
    <t>13.101.6740001/17-001</t>
  </si>
  <si>
    <t>MINISTÉRIO DA SAUDE/FNS/FUNDO A FUNDO</t>
  </si>
  <si>
    <t>20.520.477/0001-05</t>
  </si>
  <si>
    <t>CONSTRUTORA SENTRA LTDA EPP</t>
  </si>
  <si>
    <t>172/2018</t>
  </si>
  <si>
    <t>06/09/2018</t>
  </si>
  <si>
    <t>CONSTRUÇÃO DE UMA QUADRA ESPORTIVA COBERTA COM VESTIARIO NA LOCALIDADE DO SOSSEGO</t>
  </si>
  <si>
    <t>FNDE/PRO INFÂNCIA/PAR</t>
  </si>
  <si>
    <t>TOMADA DE PREÇOS 008/2019</t>
  </si>
  <si>
    <t>9172/204</t>
  </si>
  <si>
    <t>VASCONCELOS E MAGALHÃES EMPREENDIMENTOS LTDA</t>
  </si>
  <si>
    <t>137/2019</t>
  </si>
  <si>
    <t>13/01/2020</t>
  </si>
  <si>
    <t>541.936,58</t>
  </si>
  <si>
    <t>44.90.51</t>
  </si>
  <si>
    <t>TOMADA DE PREÇO 001/2017</t>
  </si>
  <si>
    <t>CONTRATAÇÃO DE EMPRESA DO RAMO PERTINENTE PARA EXECUÇÃO DE SERVIÇOS, COM FORNECIMENTO DE MATERIAIS, OBJETIVANDO A CONSTRUÇÃO DE CRECHE - PRÓ INFÂNCIA TIPO C NO MUNICIPIO DA ILHA DE ITAMARACÁ - PE</t>
  </si>
  <si>
    <t>PAR Nº 81783</t>
  </si>
  <si>
    <t>FNDE/PRO INFÂNCIA/PAR - EMENDA PARLAMENTAR Nº 29430008/2012</t>
  </si>
  <si>
    <t>12.020.437/0001-76</t>
  </si>
  <si>
    <t>075/2017</t>
  </si>
  <si>
    <t>22/06/2017</t>
  </si>
  <si>
    <t>8 MESES</t>
  </si>
  <si>
    <t>1.282.149,63</t>
  </si>
  <si>
    <t>TOMADA DE PREÇO 004/2018</t>
  </si>
  <si>
    <t>CONSTRUÇÃO DE UMA ESCOLA TIPO 6 SALAS NO ALTO DA FELICIDADE</t>
  </si>
  <si>
    <t>PAR Nº 130159</t>
  </si>
  <si>
    <t>J.L MARANHÃO CONSTRUTORA LTDA - EPP</t>
  </si>
  <si>
    <t>082/2019</t>
  </si>
  <si>
    <t>17/04/2019</t>
  </si>
  <si>
    <t>978.785,18</t>
  </si>
  <si>
    <t>TOMADA DE PREÇOS 005/2018</t>
  </si>
  <si>
    <t>CONSTRUÇÃO DE UMA ESCOLA TIPO 6 SALAS NO QUATRO CANTOS</t>
  </si>
  <si>
    <t>130160/2018</t>
  </si>
  <si>
    <t>083/2019</t>
  </si>
  <si>
    <t>03/06/2019</t>
  </si>
  <si>
    <t>1.070.878,15</t>
  </si>
  <si>
    <t>CONVITE 005/2021</t>
  </si>
  <si>
    <t>CONTRATAÇÃO DE EMPRESSA ESPECIALIZADA NO RAMO DE ENGENHARIA PARA PRESTAÇÃO DE SERVIÇOS CONTÍNUOS DE OPERAÇÃO, MANUTENÇÃO PREDIAL PREVENTIVA QUE COMPREENDERA TODO O FORNECIMENTO DE MÃO DE OBRA(POSTOS DE SRVIÇOS), TODO MATERIAL DE CONSUMO E INSUMOS NECESSÁRIOS E ADEQUADOS A EXECUÇÃO DOS SERVIÇOS, BEM COMO PARA A REALIZAÇÃO DOS SEVRIÇOS COMUNS DE ENGENHARIA, EVENTUAIS E SOB DEMANDA, PARA TODAS AS ESCOLAS MUNICIPAIS DA ILHA DE ITAMARACA/PE, DE ACORDO COM AS ESPECIFICAÇÕES CONSTANTES</t>
  </si>
  <si>
    <t>27.486.144./0001-56</t>
  </si>
  <si>
    <t>CC PAES BARRETO EIRELLI -ME</t>
  </si>
  <si>
    <t>005/2021</t>
  </si>
  <si>
    <t>07/062021</t>
  </si>
  <si>
    <t xml:space="preserve">R$ 325.999,46
</t>
  </si>
  <si>
    <t>DISPENSA 022/2021</t>
  </si>
  <si>
    <t>CONTRATAÇÃO DE EMPRESA DE CONSULTORIA PARA EXECUÇÃO DOS SERVIÇOS NA ELABORAÇÃO DE PROJETOS DA CONSTRUÇÃO DE UMA NOVA ESCOLA MUNICIPAL</t>
  </si>
  <si>
    <t xml:space="preserve">42.423.153/0001-91 </t>
  </si>
  <si>
    <t xml:space="preserve">PRESTTO CONSULTORIA EIRELI </t>
  </si>
  <si>
    <t>083/2021</t>
  </si>
  <si>
    <t>01/12/2021</t>
  </si>
  <si>
    <t>2 MESES</t>
  </si>
  <si>
    <t>R$ 31.638,75</t>
  </si>
  <si>
    <t>FINALIZADA</t>
  </si>
  <si>
    <t>CONCORRÊNCIA Nº 001/2021</t>
  </si>
  <si>
    <t>CONTRATAÇÃO DE EMPRESA ESPECIALIZADA PARA PRESTAÇÃO DE SERVIÇOS DE ENGENHARIA PARA CONSTRUÇÃO DE UMA ESCOLA AS MARGENS DA AVENIDA JOÃO PESSOA GUERRA NO RIO AMBAR NO MUNICÍPIO DA ILHA DE ITAMARACÁ-PE, CONFORME ESPECIFICAÇÕES E CONDIÇÕES INDICADAS NO INSTRUMENTO CONVOCATÓRIO.</t>
  </si>
  <si>
    <t>20.198.694/0001-20</t>
  </si>
  <si>
    <t xml:space="preserve">C3 ENGENHARIA LTDA </t>
  </si>
  <si>
    <t>073/2022</t>
  </si>
  <si>
    <t>28/06/2022</t>
  </si>
  <si>
    <t>R$ 4.026.232,34</t>
  </si>
  <si>
    <t>09.926.171/0001-10</t>
  </si>
  <si>
    <t>COESA COMÉRCIO E ENGENHARIA LTDA</t>
  </si>
  <si>
    <t>095/2023</t>
  </si>
  <si>
    <t>26//07/2023</t>
  </si>
  <si>
    <t>60 DIAS</t>
  </si>
  <si>
    <t>120 DIAS</t>
  </si>
  <si>
    <t>TOTAL</t>
  </si>
  <si>
    <t>______________________________________________</t>
  </si>
  <si>
    <t>SECRETARIO DE INFRA-ESTRUTURA</t>
  </si>
  <si>
    <t>LM CONSTRUÇÕES</t>
  </si>
  <si>
    <t xml:space="preserve">PAVIMENTAÇÃO EM PARALELEPÍPEDOS GRANITICOS E DRENAGEM EM DIVERSAS RUAS </t>
  </si>
  <si>
    <t>TOMADA DE PREÇO 015/2019</t>
  </si>
  <si>
    <t>19.869.416/0001-79</t>
  </si>
  <si>
    <t>122/2019</t>
  </si>
  <si>
    <t>05/09/2019</t>
  </si>
  <si>
    <t>730 DIAS</t>
  </si>
  <si>
    <t>2023</t>
  </si>
  <si>
    <t>3650 DIAS</t>
  </si>
  <si>
    <t>04/07/2018</t>
  </si>
  <si>
    <t>2555 DIAS</t>
  </si>
  <si>
    <t>2190 DIAS</t>
  </si>
  <si>
    <t>22/03/2018</t>
  </si>
  <si>
    <t>540 DIAS</t>
  </si>
  <si>
    <t>PARALIZADA</t>
  </si>
  <si>
    <t xml:space="preserve">EP 50/2017 </t>
  </si>
  <si>
    <t>13/10/2022</t>
  </si>
  <si>
    <t>,</t>
  </si>
  <si>
    <t xml:space="preserve">3120 DIAS </t>
  </si>
  <si>
    <t>REGISTRO DE PREÇOS PARA FORNECIMENTO DE MATERIAIS/EXECUÇÃO DOS SERVIÇOS DE MANUTENÇÃO PREVENIVA E CORRETIVA, REFORMA E/OU ADEQUAÇÃO SOB DEMANDA DE PREDIOS/LOGRADOUROS PÚBLICOS DO MUNICIO DE ILHA DE ITAMARACÁ</t>
  </si>
  <si>
    <t>INACABADA</t>
  </si>
  <si>
    <t>ADESÃO 002/2022</t>
  </si>
  <si>
    <t>30.756.453/0001-03</t>
  </si>
  <si>
    <t>B.M.C ROCHA - CONSTRUÇÕES</t>
  </si>
  <si>
    <t>064/2022</t>
  </si>
  <si>
    <t>13/05/2022</t>
  </si>
  <si>
    <t>365 DIAS</t>
  </si>
  <si>
    <t>CONTRATAÇÃO DE EMPRESA DE ENGENHARIA ESPECIAIZADA PARA A EXECUÇÃO DE SERVIÇOS DE COLETA, TRASPORTE E DESTINAÇÃO FINAL DE RESÍDUOS SÓLIDOS COLETADOS NO MUNICÍPIO DA ILHA DE ITAMARCÁ-PE</t>
  </si>
  <si>
    <t>.</t>
  </si>
  <si>
    <t>22.594.155/0001-36</t>
  </si>
  <si>
    <t>GLIDDEM EMPREENDIMENTOS E LOCAÇÕES EIRELI - EPP</t>
  </si>
  <si>
    <t>044/2023</t>
  </si>
  <si>
    <t>CONCORRÊNCIA Nº 002/2022</t>
  </si>
  <si>
    <t>24/04/2023</t>
  </si>
  <si>
    <t>05/10/2023</t>
  </si>
  <si>
    <t>3.3.90.39</t>
  </si>
  <si>
    <t>INEXIBILIDADE Nº 029/20218</t>
  </si>
  <si>
    <t>PRESTAÇÃO DE SERVIÇO DE DESTINAÇÃO DE RESÍUDOS SÓLIDOS URBANDOS CLASSE II A (DOMICILIAR), COM PREVISÃO DE 1500 TON, MENSAIS.</t>
  </si>
  <si>
    <t>07.534.580/0001-46</t>
  </si>
  <si>
    <t>CTR - PE CENTRAL DE TRATAMENTO DE RESÍUDOS LTDA</t>
  </si>
  <si>
    <t>156/2018</t>
  </si>
  <si>
    <t>26/06/2018</t>
  </si>
  <si>
    <t>36 MESES</t>
  </si>
  <si>
    <t>07/08/2023</t>
  </si>
  <si>
    <t>INEXIBILIDADE Nº 048/2023</t>
  </si>
  <si>
    <t>CONTRATAÇÃO DE EMPRESA ESPECIALIZADA PARA PRESTAÇÃO DE SERVIÇOS DE DESTINAÇÃO DE RESÍUDOS SÓLIDOS GERADOS EM DOMICILIO, COMÉRCIO,  MERCADOS E FEIRAS LIVRES, LIMPEZA PÚBLICA DAS VIAS E LOGRADOURO, INDUSTRIAIS E OUTROS ENQUADRADOS NA CLASSE IIA, NBR 10.004/20004, COM PREVISÃO ESTIMADA DE 1.500 TON. MENSAIS</t>
  </si>
  <si>
    <t>097/2023</t>
  </si>
  <si>
    <t>08/07/2023</t>
  </si>
  <si>
    <t>33.90.3900</t>
  </si>
  <si>
    <t>TOMADA DE PREÇO Nº 005/2023</t>
  </si>
  <si>
    <t>CONTRATAÇÃO DE EMPRESA DE ENGENHARIA ESPECIALIZADA PARA EXECUÇÃO DA OBRA DE PARALELEPÍPEDOS GRANÍTICOS NA RUA DA BIQUINHA, NI MUNICÍPIO DA ILHA DE ITAMARACÁ</t>
  </si>
  <si>
    <t>FEM 2015 EP 69/2022</t>
  </si>
  <si>
    <t>26.824.001/0001-44</t>
  </si>
  <si>
    <t>A.J. REALIZE EMPREENDIMENTOS E CONSTRUÇÕES</t>
  </si>
  <si>
    <t>145/2022</t>
  </si>
  <si>
    <t>27/12/2023</t>
  </si>
  <si>
    <t>ANDAMETO</t>
  </si>
  <si>
    <t>CONSOLIDADO</t>
  </si>
  <si>
    <t>DATA : 15/01/2024</t>
  </si>
  <si>
    <t xml:space="preserve">PERÍODO REFERENCIAL: </t>
  </si>
  <si>
    <t xml:space="preserve">CONTRATAÇÃO DE EMPRESA PARA CONSTRUÇÃO DE PRAÇA NA RUA JOAQUIM GONDRAN NO BAIRRO ELDORADO NA SEDE DESTE MUNICIPIO DA ILHA DE ITAMARACÁ.   </t>
  </si>
  <si>
    <t>TOMADA DE PREÇO 003/2023</t>
  </si>
  <si>
    <t>Ilha de Itamaracá, 15 de Janeiro de 2024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</si>
</sst>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00_);_(* \(#,##0.00\);_(* &quot;-&quot;??_);_(@_)"/>
    <numFmt numFmtId="171" formatCode="_(&quot;R$&quot;* #,##0.00_);_(&quot;R$&quot;* \(#,##0.00\);_(&quot;R$&quot;* &quot;-&quot;??_);_(@_)"/>
    <numFmt numFmtId="172" formatCode="_(* #,##0_);_(* \(#,##0\);_(* &quot;-&quot;_);_(@_)"/>
    <numFmt numFmtId="173" formatCode="_(&quot;R$&quot;* #,##0_);_(&quot;R$&quot;* \(#,##0\);_(&quot;R$&quot;* &quot;-&quot;_);_(@_)"/>
    <numFmt numFmtId="174" formatCode="&quot;R$&quot;\ #,##0.00"/>
    <numFmt numFmtId="175" formatCode="_-[$R$-416]\ * #,##0.00_-;\-[$R$-416]\ * #,##0.00_-;_-[$R$-416]\ * &quot;-&quot;??_-;_-@_-"/>
  </numFmts>
  <fonts count="51">
    <font>
      <sz val="10"/>
      <name val="Arial"/>
      <family val="2"/>
    </font>
    <font>
      <sz val="10"/>
      <name val="Calibri"/>
      <family val="2"/>
    </font>
    <font>
      <b/>
      <sz val="14"/>
      <name val="Arial"/>
      <family val="2"/>
    </font>
    <font>
      <b/>
      <sz val="10"/>
      <name val="Arial"/>
      <family val="2"/>
    </font>
    <font>
      <b/>
      <sz val="8"/>
      <name val="Arial"/>
      <family val="2"/>
    </font>
    <font>
      <sz val="8"/>
      <name val="Arial"/>
      <family val="2"/>
    </font>
    <font>
      <b/>
      <sz val="11"/>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8"/>
      <color indexed="9"/>
      <name val="Arial"/>
      <family val="2"/>
    </font>
    <font>
      <sz val="9"/>
      <color indexed="8"/>
      <name val="Calibri"/>
      <family val="2"/>
    </font>
    <font>
      <sz val="9"/>
      <name val="Calibri"/>
      <family val="2"/>
    </font>
    <font>
      <sz val="8"/>
      <name val="Calibri"/>
      <family val="2"/>
    </font>
    <font>
      <sz val="11"/>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8"/>
      <color theme="0"/>
      <name val="Arial"/>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thin"/>
      <top>
        <color indexed="63"/>
      </top>
      <bottom style="medium"/>
    </border>
    <border>
      <left>
        <color indexed="63"/>
      </left>
      <right>
        <color indexed="63"/>
      </right>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17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170" fontId="0" fillId="0" borderId="0" applyFont="0" applyFill="0" applyBorder="0" applyAlignment="0" applyProtection="0"/>
    <xf numFmtId="43" fontId="0" fillId="0" borderId="0" applyFont="0" applyFill="0" applyBorder="0" applyAlignment="0" applyProtection="0"/>
  </cellStyleXfs>
  <cellXfs count="119">
    <xf numFmtId="0" fontId="0" fillId="0" borderId="0" xfId="0" applyAlignment="1">
      <alignment/>
    </xf>
    <xf numFmtId="49" fontId="2" fillId="0" borderId="0" xfId="0" applyNumberFormat="1" applyFont="1" applyAlignment="1">
      <alignment vertical="top" wrapText="1"/>
    </xf>
    <xf numFmtId="49" fontId="3" fillId="0" borderId="0" xfId="0" applyNumberFormat="1" applyFont="1" applyAlignment="1">
      <alignment vertical="top" wrapText="1"/>
    </xf>
    <xf numFmtId="49" fontId="4" fillId="0" borderId="0" xfId="0" applyNumberFormat="1" applyFont="1" applyAlignment="1">
      <alignment vertical="center" wrapText="1"/>
    </xf>
    <xf numFmtId="49" fontId="4" fillId="33" borderId="0" xfId="0" applyNumberFormat="1" applyFont="1" applyFill="1" applyAlignment="1">
      <alignment vertical="top" wrapText="1"/>
    </xf>
    <xf numFmtId="49" fontId="5" fillId="33" borderId="0" xfId="0" applyNumberFormat="1" applyFont="1" applyFill="1" applyBorder="1" applyAlignment="1">
      <alignment vertical="top" wrapText="1"/>
    </xf>
    <xf numFmtId="49" fontId="4" fillId="0" borderId="0" xfId="0" applyNumberFormat="1" applyFont="1" applyAlignment="1">
      <alignment horizontal="left" vertical="top"/>
    </xf>
    <xf numFmtId="49" fontId="4" fillId="0" borderId="0" xfId="0" applyNumberFormat="1" applyFont="1" applyAlignment="1">
      <alignment horizontal="left" vertical="top" wrapText="1"/>
    </xf>
    <xf numFmtId="49" fontId="4" fillId="0" borderId="0" xfId="0" applyNumberFormat="1" applyFont="1" applyAlignment="1">
      <alignment horizontal="center" vertical="top" wrapText="1"/>
    </xf>
    <xf numFmtId="44" fontId="4" fillId="0" borderId="0" xfId="0" applyNumberFormat="1" applyFont="1" applyAlignment="1">
      <alignment horizontal="center" vertical="top" wrapText="1"/>
    </xf>
    <xf numFmtId="49" fontId="4" fillId="0" borderId="0" xfId="0" applyNumberFormat="1" applyFont="1" applyAlignment="1">
      <alignment vertical="top" wrapText="1"/>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49" fontId="3" fillId="0" borderId="0" xfId="0" applyNumberFormat="1" applyFont="1" applyAlignment="1">
      <alignment horizontal="center" vertical="top" wrapText="1"/>
    </xf>
    <xf numFmtId="44" fontId="3" fillId="0" borderId="0" xfId="0" applyNumberFormat="1" applyFont="1" applyAlignment="1">
      <alignment horizontal="center" vertical="top" wrapText="1"/>
    </xf>
    <xf numFmtId="44" fontId="4" fillId="0" borderId="0" xfId="0" applyNumberFormat="1" applyFont="1" applyAlignment="1">
      <alignment horizontal="left" vertical="top"/>
    </xf>
    <xf numFmtId="49" fontId="6" fillId="0" borderId="0" xfId="0" applyNumberFormat="1" applyFont="1" applyAlignment="1">
      <alignment horizontal="left" vertical="top"/>
    </xf>
    <xf numFmtId="44" fontId="4" fillId="0" borderId="0" xfId="0" applyNumberFormat="1" applyFont="1" applyAlignment="1">
      <alignment horizontal="left" vertical="top" wrapText="1"/>
    </xf>
    <xf numFmtId="170" fontId="49" fillId="0" borderId="0" xfId="63" applyFont="1" applyAlignment="1">
      <alignment vertical="top" wrapText="1"/>
    </xf>
    <xf numFmtId="0" fontId="4" fillId="0" borderId="0" xfId="0" applyFont="1" applyAlignment="1">
      <alignment horizontal="left" vertical="top"/>
    </xf>
    <xf numFmtId="49" fontId="50" fillId="34" borderId="10" xfId="0" applyNumberFormat="1" applyFont="1" applyFill="1" applyBorder="1" applyAlignment="1">
      <alignment horizontal="center" vertical="center" wrapText="1"/>
    </xf>
    <xf numFmtId="49" fontId="50" fillId="34" borderId="10" xfId="0" applyNumberFormat="1" applyFont="1" applyFill="1" applyBorder="1" applyAlignment="1">
      <alignment horizontal="center" vertical="top" wrapText="1"/>
    </xf>
    <xf numFmtId="49" fontId="28" fillId="34" borderId="10" xfId="0" applyNumberFormat="1" applyFont="1" applyFill="1" applyBorder="1" applyAlignment="1">
      <alignment horizontal="center" vertical="top" wrapText="1"/>
    </xf>
    <xf numFmtId="44" fontId="28" fillId="34" borderId="10" xfId="0" applyNumberFormat="1" applyFont="1" applyFill="1" applyBorder="1" applyAlignment="1">
      <alignment horizontal="center" vertical="top" wrapText="1"/>
    </xf>
    <xf numFmtId="174" fontId="28" fillId="34" borderId="10" xfId="0" applyNumberFormat="1" applyFont="1" applyFill="1" applyBorder="1" applyAlignment="1">
      <alignment horizontal="center" vertical="top" wrapText="1"/>
    </xf>
    <xf numFmtId="49" fontId="28" fillId="34" borderId="10" xfId="0" applyNumberFormat="1" applyFont="1" applyFill="1" applyBorder="1" applyAlignment="1">
      <alignment horizontal="center" vertical="center" wrapText="1"/>
    </xf>
    <xf numFmtId="174" fontId="28" fillId="34" borderId="10" xfId="63" applyNumberFormat="1" applyFont="1" applyFill="1" applyBorder="1" applyAlignment="1">
      <alignment horizontal="center" vertical="top" wrapText="1"/>
    </xf>
    <xf numFmtId="49" fontId="28" fillId="34" borderId="10" xfId="50" applyNumberFormat="1" applyFont="1" applyFill="1" applyBorder="1" applyAlignment="1">
      <alignment horizontal="center" vertical="center" wrapText="1"/>
      <protection/>
    </xf>
    <xf numFmtId="49" fontId="28" fillId="0" borderId="11" xfId="0" applyNumberFormat="1" applyFont="1" applyBorder="1" applyAlignment="1">
      <alignment horizontal="center" vertical="top" wrapText="1"/>
    </xf>
    <xf numFmtId="174" fontId="28" fillId="0" borderId="12" xfId="63" applyNumberFormat="1" applyFont="1" applyBorder="1" applyAlignment="1">
      <alignment horizontal="center" vertical="top" wrapText="1"/>
    </xf>
    <xf numFmtId="49" fontId="28" fillId="35" borderId="11" xfId="0" applyNumberFormat="1" applyFont="1" applyFill="1" applyBorder="1" applyAlignment="1">
      <alignment horizontal="center" vertical="top" wrapText="1"/>
    </xf>
    <xf numFmtId="49" fontId="28" fillId="35" borderId="13" xfId="0" applyNumberFormat="1" applyFont="1" applyFill="1" applyBorder="1" applyAlignment="1">
      <alignment horizontal="center" vertical="center" wrapText="1"/>
    </xf>
    <xf numFmtId="49" fontId="28" fillId="35" borderId="14" xfId="0" applyNumberFormat="1" applyFont="1" applyFill="1" applyBorder="1" applyAlignment="1">
      <alignment horizontal="center" vertical="center" wrapText="1"/>
    </xf>
    <xf numFmtId="49" fontId="28" fillId="35" borderId="15" xfId="0" applyNumberFormat="1" applyFont="1" applyFill="1" applyBorder="1" applyAlignment="1">
      <alignment horizontal="center" vertical="center" wrapText="1"/>
    </xf>
    <xf numFmtId="44" fontId="28" fillId="35" borderId="16" xfId="0" applyNumberFormat="1" applyFont="1" applyFill="1" applyBorder="1" applyAlignment="1">
      <alignment horizontal="center" vertical="center" wrapText="1"/>
    </xf>
    <xf numFmtId="49" fontId="28" fillId="35" borderId="17" xfId="0" applyNumberFormat="1" applyFont="1" applyFill="1" applyBorder="1" applyAlignment="1">
      <alignment horizontal="center" vertical="center" wrapText="1"/>
    </xf>
    <xf numFmtId="49" fontId="28" fillId="35" borderId="16" xfId="0" applyNumberFormat="1" applyFont="1" applyFill="1" applyBorder="1" applyAlignment="1">
      <alignment horizontal="center" vertical="center" wrapText="1"/>
    </xf>
    <xf numFmtId="49" fontId="28" fillId="35" borderId="18" xfId="0" applyNumberFormat="1" applyFont="1" applyFill="1" applyBorder="1" applyAlignment="1">
      <alignment horizontal="center" vertical="top" wrapText="1"/>
    </xf>
    <xf numFmtId="49" fontId="28" fillId="35" borderId="0" xfId="0" applyNumberFormat="1" applyFont="1" applyFill="1" applyAlignment="1">
      <alignment horizontal="center" vertical="top" wrapText="1"/>
    </xf>
    <xf numFmtId="49" fontId="28" fillId="35" borderId="19" xfId="0" applyNumberFormat="1" applyFont="1" applyFill="1" applyBorder="1" applyAlignment="1">
      <alignment horizontal="center" vertical="top" wrapText="1"/>
    </xf>
    <xf numFmtId="49" fontId="28" fillId="35" borderId="20" xfId="0" applyNumberFormat="1" applyFont="1" applyFill="1" applyBorder="1" applyAlignment="1">
      <alignment horizontal="center" vertical="top" wrapText="1"/>
    </xf>
    <xf numFmtId="44" fontId="28" fillId="35" borderId="21" xfId="0" applyNumberFormat="1" applyFont="1" applyFill="1" applyBorder="1" applyAlignment="1">
      <alignment horizontal="center" vertical="top" wrapText="1"/>
    </xf>
    <xf numFmtId="49" fontId="28" fillId="35" borderId="22" xfId="0" applyNumberFormat="1" applyFont="1" applyFill="1" applyBorder="1" applyAlignment="1">
      <alignment horizontal="center" vertical="top" wrapText="1"/>
    </xf>
    <xf numFmtId="49" fontId="28" fillId="35" borderId="21" xfId="0" applyNumberFormat="1" applyFont="1" applyFill="1" applyBorder="1" applyAlignment="1">
      <alignment horizontal="center" vertical="top" wrapText="1"/>
    </xf>
    <xf numFmtId="44" fontId="28" fillId="34" borderId="10" xfId="0" applyNumberFormat="1" applyFont="1" applyFill="1" applyBorder="1" applyAlignment="1">
      <alignment horizontal="center" vertical="center" wrapText="1"/>
    </xf>
    <xf numFmtId="44" fontId="50" fillId="34" borderId="10" xfId="0" applyNumberFormat="1" applyFont="1" applyFill="1" applyBorder="1" applyAlignment="1">
      <alignment horizontal="center" vertical="center" wrapText="1"/>
    </xf>
    <xf numFmtId="174" fontId="50" fillId="34" borderId="10" xfId="0" applyNumberFormat="1" applyFont="1" applyFill="1" applyBorder="1" applyAlignment="1">
      <alignment horizontal="center" vertical="center" wrapText="1"/>
    </xf>
    <xf numFmtId="174" fontId="28" fillId="34" borderId="10" xfId="0" applyNumberFormat="1" applyFont="1" applyFill="1" applyBorder="1" applyAlignment="1">
      <alignment horizontal="center" vertical="center" wrapText="1"/>
    </xf>
    <xf numFmtId="174" fontId="50" fillId="34" borderId="10" xfId="63" applyNumberFormat="1" applyFont="1" applyFill="1" applyBorder="1" applyAlignment="1">
      <alignment horizontal="center" vertical="center" wrapText="1"/>
    </xf>
    <xf numFmtId="171" fontId="28" fillId="34" borderId="10" xfId="47" applyFont="1" applyFill="1" applyBorder="1" applyAlignment="1">
      <alignment horizontal="center" vertical="center" wrapText="1"/>
    </xf>
    <xf numFmtId="170" fontId="28" fillId="34" borderId="10" xfId="63" applyFont="1" applyFill="1" applyBorder="1" applyAlignment="1">
      <alignment horizontal="center" vertical="center" wrapText="1"/>
    </xf>
    <xf numFmtId="171" fontId="50" fillId="34" borderId="10" xfId="47" applyFont="1" applyFill="1" applyBorder="1" applyAlignment="1">
      <alignment horizontal="center" vertical="center" wrapText="1"/>
    </xf>
    <xf numFmtId="170" fontId="50" fillId="34" borderId="10" xfId="63" applyFont="1" applyFill="1" applyBorder="1" applyAlignment="1">
      <alignment horizontal="center" vertical="center" wrapText="1"/>
    </xf>
    <xf numFmtId="49" fontId="4" fillId="34" borderId="0" xfId="0" applyNumberFormat="1" applyFont="1" applyFill="1" applyAlignment="1">
      <alignment vertical="top" wrapText="1"/>
    </xf>
    <xf numFmtId="170" fontId="49" fillId="34" borderId="0" xfId="63" applyFont="1" applyFill="1" applyAlignment="1">
      <alignment vertical="top" wrapText="1"/>
    </xf>
    <xf numFmtId="49" fontId="5" fillId="34" borderId="0" xfId="0" applyNumberFormat="1" applyFont="1" applyFill="1" applyBorder="1" applyAlignment="1">
      <alignment vertical="top" wrapText="1"/>
    </xf>
    <xf numFmtId="49" fontId="29" fillId="34" borderId="10" xfId="0" applyNumberFormat="1" applyFont="1" applyFill="1" applyBorder="1" applyAlignment="1">
      <alignment horizontal="center" vertical="center" wrapText="1"/>
    </xf>
    <xf numFmtId="49" fontId="30" fillId="34" borderId="10" xfId="0" applyNumberFormat="1" applyFont="1" applyFill="1" applyBorder="1" applyAlignment="1">
      <alignment horizontal="center" vertical="center" wrapText="1"/>
    </xf>
    <xf numFmtId="44" fontId="28" fillId="34" borderId="10" xfId="47" applyNumberFormat="1" applyFont="1" applyFill="1" applyBorder="1" applyAlignment="1" applyProtection="1">
      <alignment horizontal="center" vertical="center" wrapText="1"/>
      <protection/>
    </xf>
    <xf numFmtId="174" fontId="28" fillId="34" borderId="10" xfId="63" applyNumberFormat="1" applyFont="1" applyFill="1" applyBorder="1" applyAlignment="1">
      <alignment horizontal="center" vertical="center" wrapText="1"/>
    </xf>
    <xf numFmtId="44" fontId="28" fillId="34" borderId="10" xfId="50" applyNumberFormat="1" applyFont="1" applyFill="1" applyBorder="1" applyAlignment="1">
      <alignment horizontal="center" vertical="center" wrapText="1"/>
      <protection/>
    </xf>
    <xf numFmtId="174" fontId="28" fillId="34" borderId="10" xfId="50" applyNumberFormat="1" applyFont="1" applyFill="1" applyBorder="1" applyAlignment="1">
      <alignment horizontal="center" vertical="center" wrapText="1"/>
      <protection/>
    </xf>
    <xf numFmtId="174" fontId="28" fillId="34" borderId="10" xfId="64" applyNumberFormat="1" applyFont="1" applyFill="1" applyBorder="1" applyAlignment="1">
      <alignment vertical="center" wrapText="1"/>
    </xf>
    <xf numFmtId="174" fontId="28" fillId="34" borderId="10" xfId="64" applyNumberFormat="1" applyFont="1" applyFill="1" applyBorder="1" applyAlignment="1">
      <alignment horizontal="center" vertical="center" wrapText="1"/>
    </xf>
    <xf numFmtId="43" fontId="28" fillId="34" borderId="10" xfId="64" applyFont="1" applyFill="1" applyBorder="1" applyAlignment="1">
      <alignment horizontal="center" vertical="center" wrapText="1"/>
    </xf>
    <xf numFmtId="49" fontId="28" fillId="34" borderId="23" xfId="0" applyNumberFormat="1" applyFont="1" applyFill="1" applyBorder="1" applyAlignment="1">
      <alignment horizontal="center" vertical="center" wrapText="1"/>
    </xf>
    <xf numFmtId="44" fontId="28" fillId="34" borderId="24" xfId="0" applyNumberFormat="1" applyFont="1" applyFill="1" applyBorder="1" applyAlignment="1">
      <alignment vertical="center" wrapText="1"/>
    </xf>
    <xf numFmtId="49" fontId="28" fillId="34" borderId="25" xfId="0" applyNumberFormat="1" applyFont="1" applyFill="1" applyBorder="1" applyAlignment="1">
      <alignment horizontal="center" vertical="center" wrapText="1"/>
    </xf>
    <xf numFmtId="49" fontId="28" fillId="34" borderId="26" xfId="0" applyNumberFormat="1" applyFont="1" applyFill="1" applyBorder="1" applyAlignment="1">
      <alignment horizontal="center" vertical="center" wrapText="1"/>
    </xf>
    <xf numFmtId="49" fontId="28" fillId="34" borderId="27" xfId="0" applyNumberFormat="1" applyFont="1" applyFill="1" applyBorder="1" applyAlignment="1">
      <alignment horizontal="center" vertical="center" wrapText="1"/>
    </xf>
    <xf numFmtId="171" fontId="28" fillId="34" borderId="28" xfId="47" applyFont="1" applyFill="1" applyBorder="1" applyAlignment="1">
      <alignment horizontal="center" vertical="center" wrapText="1"/>
    </xf>
    <xf numFmtId="49" fontId="28" fillId="34" borderId="24" xfId="0" applyNumberFormat="1" applyFont="1" applyFill="1" applyBorder="1" applyAlignment="1">
      <alignment horizontal="center" vertical="center" wrapText="1"/>
    </xf>
    <xf numFmtId="171" fontId="28" fillId="34" borderId="27" xfId="47" applyFont="1" applyFill="1" applyBorder="1" applyAlignment="1">
      <alignment horizontal="center" vertical="center" wrapText="1"/>
    </xf>
    <xf numFmtId="170" fontId="28" fillId="34" borderId="24" xfId="63" applyFont="1" applyFill="1" applyBorder="1" applyAlignment="1">
      <alignment horizontal="center" vertical="center" wrapText="1"/>
    </xf>
    <xf numFmtId="44" fontId="29" fillId="34" borderId="10" xfId="0" applyNumberFormat="1" applyFont="1" applyFill="1" applyBorder="1" applyAlignment="1">
      <alignment horizontal="center" vertical="center" wrapText="1"/>
    </xf>
    <xf numFmtId="44" fontId="30" fillId="34" borderId="10" xfId="0" applyNumberFormat="1" applyFont="1" applyFill="1" applyBorder="1" applyAlignment="1">
      <alignment horizontal="center" vertical="center" wrapText="1"/>
    </xf>
    <xf numFmtId="174" fontId="30" fillId="34" borderId="10" xfId="0" applyNumberFormat="1" applyFont="1" applyFill="1" applyBorder="1" applyAlignment="1">
      <alignment horizontal="center" vertical="center" wrapText="1"/>
    </xf>
    <xf numFmtId="174" fontId="30" fillId="34" borderId="10" xfId="63" applyNumberFormat="1" applyFont="1" applyFill="1" applyBorder="1" applyAlignment="1">
      <alignment horizontal="center" vertical="center" wrapText="1"/>
    </xf>
    <xf numFmtId="49" fontId="31" fillId="34" borderId="10" xfId="0" applyNumberFormat="1" applyFont="1" applyFill="1" applyBorder="1" applyAlignment="1">
      <alignment horizontal="center" vertical="center" wrapText="1"/>
    </xf>
    <xf numFmtId="171" fontId="30" fillId="34" borderId="10" xfId="47" applyFont="1" applyFill="1" applyBorder="1" applyAlignment="1">
      <alignment horizontal="center" vertical="center" wrapText="1"/>
    </xf>
    <xf numFmtId="44" fontId="31" fillId="34" borderId="10" xfId="0" applyNumberFormat="1" applyFont="1" applyFill="1" applyBorder="1" applyAlignment="1">
      <alignment horizontal="center" vertical="center" wrapText="1"/>
    </xf>
    <xf numFmtId="174" fontId="31" fillId="34" borderId="10" xfId="0" applyNumberFormat="1" applyFont="1" applyFill="1" applyBorder="1" applyAlignment="1">
      <alignment horizontal="center" vertical="center" wrapText="1"/>
    </xf>
    <xf numFmtId="174" fontId="31" fillId="34" borderId="10" xfId="63" applyNumberFormat="1" applyFont="1" applyFill="1" applyBorder="1" applyAlignment="1">
      <alignment horizontal="center" vertical="center" wrapText="1"/>
    </xf>
    <xf numFmtId="175" fontId="28" fillId="34" borderId="10" xfId="47" applyNumberFormat="1" applyFont="1" applyFill="1" applyBorder="1" applyAlignment="1">
      <alignment horizontal="center" vertical="center" wrapText="1"/>
    </xf>
    <xf numFmtId="170" fontId="50" fillId="34" borderId="10" xfId="63" applyFont="1" applyFill="1" applyBorder="1" applyAlignment="1">
      <alignment vertical="center" wrapText="1"/>
    </xf>
    <xf numFmtId="170" fontId="28" fillId="34" borderId="10" xfId="63" applyFont="1" applyFill="1" applyBorder="1" applyAlignment="1">
      <alignment vertical="center" wrapText="1"/>
    </xf>
    <xf numFmtId="170" fontId="28" fillId="34" borderId="27" xfId="63" applyFont="1" applyFill="1" applyBorder="1" applyAlignment="1">
      <alignment vertical="center" wrapText="1"/>
    </xf>
    <xf numFmtId="174" fontId="28" fillId="34" borderId="10" xfId="63" applyNumberFormat="1" applyFont="1" applyFill="1" applyBorder="1" applyAlignment="1">
      <alignment vertical="center" wrapText="1"/>
    </xf>
    <xf numFmtId="174" fontId="28" fillId="34" borderId="10" xfId="0" applyNumberFormat="1" applyFont="1" applyFill="1" applyBorder="1" applyAlignment="1">
      <alignment vertical="center" wrapText="1"/>
    </xf>
    <xf numFmtId="174" fontId="30" fillId="34" borderId="10" xfId="63" applyNumberFormat="1" applyFont="1" applyFill="1" applyBorder="1" applyAlignment="1">
      <alignment vertical="center" wrapText="1"/>
    </xf>
    <xf numFmtId="174" fontId="31" fillId="34" borderId="10" xfId="63" applyNumberFormat="1" applyFont="1" applyFill="1" applyBorder="1" applyAlignment="1">
      <alignment vertical="center" wrapText="1"/>
    </xf>
    <xf numFmtId="174" fontId="50" fillId="34" borderId="10" xfId="63" applyNumberFormat="1" applyFont="1" applyFill="1" applyBorder="1" applyAlignment="1">
      <alignment vertical="center" wrapText="1"/>
    </xf>
    <xf numFmtId="43" fontId="28" fillId="34" borderId="10" xfId="64" applyFont="1" applyFill="1" applyBorder="1" applyAlignment="1">
      <alignment vertical="center" wrapText="1"/>
    </xf>
    <xf numFmtId="171" fontId="28" fillId="34" borderId="10" xfId="47" applyFont="1" applyFill="1" applyBorder="1" applyAlignment="1">
      <alignment vertical="center" wrapText="1"/>
    </xf>
    <xf numFmtId="49" fontId="2" fillId="35" borderId="0" xfId="0" applyNumberFormat="1" applyFont="1" applyFill="1" applyAlignment="1">
      <alignment horizontal="center" vertical="top" wrapText="1"/>
    </xf>
    <xf numFmtId="44" fontId="2" fillId="35" borderId="0" xfId="0" applyNumberFormat="1" applyFont="1" applyFill="1" applyAlignment="1">
      <alignment horizontal="center" vertical="top" wrapText="1"/>
    </xf>
    <xf numFmtId="49" fontId="3" fillId="0" borderId="0" xfId="0" applyNumberFormat="1" applyFont="1" applyAlignment="1">
      <alignment horizontal="left" vertical="top" wrapText="1"/>
    </xf>
    <xf numFmtId="49" fontId="3" fillId="0" borderId="0" xfId="0" applyNumberFormat="1" applyFont="1" applyAlignment="1">
      <alignment horizontal="center" vertical="top" wrapText="1"/>
    </xf>
    <xf numFmtId="49" fontId="28" fillId="35" borderId="29" xfId="0" applyNumberFormat="1" applyFont="1" applyFill="1" applyBorder="1" applyAlignment="1">
      <alignment horizontal="center" vertical="center" wrapText="1"/>
    </xf>
    <xf numFmtId="49" fontId="28" fillId="35" borderId="30" xfId="0" applyNumberFormat="1" applyFont="1" applyFill="1" applyBorder="1" applyAlignment="1">
      <alignment horizontal="center" vertical="center" wrapText="1"/>
    </xf>
    <xf numFmtId="44" fontId="28" fillId="35" borderId="30" xfId="0" applyNumberFormat="1" applyFont="1" applyFill="1" applyBorder="1" applyAlignment="1">
      <alignment horizontal="center" vertical="center" wrapText="1"/>
    </xf>
    <xf numFmtId="49" fontId="28" fillId="35" borderId="31" xfId="0" applyNumberFormat="1" applyFont="1" applyFill="1" applyBorder="1" applyAlignment="1">
      <alignment horizontal="center" vertical="center" wrapText="1"/>
    </xf>
    <xf numFmtId="49" fontId="28" fillId="35" borderId="32" xfId="0" applyNumberFormat="1" applyFont="1" applyFill="1" applyBorder="1" applyAlignment="1">
      <alignment horizontal="center" vertical="center" wrapText="1"/>
    </xf>
    <xf numFmtId="49" fontId="28" fillId="35" borderId="33" xfId="0" applyNumberFormat="1" applyFont="1" applyFill="1" applyBorder="1" applyAlignment="1">
      <alignment horizontal="center" vertical="center" wrapText="1"/>
    </xf>
    <xf numFmtId="49" fontId="28" fillId="35" borderId="34" xfId="0" applyNumberFormat="1" applyFont="1" applyFill="1" applyBorder="1" applyAlignment="1">
      <alignment horizontal="center" vertical="center" wrapText="1"/>
    </xf>
    <xf numFmtId="49" fontId="28" fillId="35" borderId="19" xfId="0" applyNumberFormat="1" applyFont="1" applyFill="1" applyBorder="1" applyAlignment="1">
      <alignment horizontal="center" vertical="center" wrapText="1"/>
    </xf>
    <xf numFmtId="49" fontId="28" fillId="35" borderId="22" xfId="0" applyNumberFormat="1" applyFont="1" applyFill="1" applyBorder="1" applyAlignment="1">
      <alignment horizontal="center" vertical="center" wrapText="1"/>
    </xf>
    <xf numFmtId="49" fontId="28" fillId="35" borderId="35" xfId="0" applyNumberFormat="1" applyFont="1" applyFill="1" applyBorder="1" applyAlignment="1">
      <alignment horizontal="center" vertical="center" wrapText="1"/>
    </xf>
    <xf numFmtId="49" fontId="28" fillId="35" borderId="18" xfId="0" applyNumberFormat="1" applyFont="1" applyFill="1" applyBorder="1" applyAlignment="1">
      <alignment horizontal="center" vertical="center" wrapText="1"/>
    </xf>
    <xf numFmtId="49" fontId="28" fillId="35" borderId="36" xfId="0" applyNumberFormat="1" applyFont="1" applyFill="1" applyBorder="1" applyAlignment="1">
      <alignment horizontal="center" vertical="center" wrapText="1"/>
    </xf>
    <xf numFmtId="49" fontId="28" fillId="35" borderId="0" xfId="0" applyNumberFormat="1" applyFont="1" applyFill="1" applyAlignment="1">
      <alignment horizontal="center" vertical="center" wrapText="1"/>
    </xf>
    <xf numFmtId="44" fontId="28" fillId="35" borderId="33" xfId="0" applyNumberFormat="1" applyFont="1" applyFill="1" applyBorder="1" applyAlignment="1">
      <alignment horizontal="center" vertical="center" wrapText="1"/>
    </xf>
    <xf numFmtId="49" fontId="4" fillId="0" borderId="0" xfId="0" applyNumberFormat="1" applyFont="1" applyAlignment="1">
      <alignment horizontal="center" vertical="top" wrapText="1"/>
    </xf>
    <xf numFmtId="49" fontId="28" fillId="35" borderId="20" xfId="0" applyNumberFormat="1" applyFont="1" applyFill="1" applyBorder="1" applyAlignment="1">
      <alignment horizontal="center" vertical="center" wrapText="1"/>
    </xf>
    <xf numFmtId="49" fontId="28" fillId="35" borderId="21" xfId="0" applyNumberFormat="1" applyFont="1" applyFill="1" applyBorder="1" applyAlignment="1">
      <alignment horizontal="center" vertical="center" wrapText="1"/>
    </xf>
    <xf numFmtId="49" fontId="28" fillId="36" borderId="37" xfId="0" applyNumberFormat="1" applyFont="1" applyFill="1" applyBorder="1" applyAlignment="1">
      <alignment horizontal="center" vertical="top" wrapText="1"/>
    </xf>
    <xf numFmtId="49" fontId="28" fillId="35" borderId="38" xfId="0" applyNumberFormat="1" applyFont="1" applyFill="1" applyBorder="1" applyAlignment="1">
      <alignment horizontal="center" vertical="top" wrapText="1"/>
    </xf>
    <xf numFmtId="44" fontId="28" fillId="35" borderId="38" xfId="0" applyNumberFormat="1" applyFont="1" applyFill="1" applyBorder="1" applyAlignment="1">
      <alignment horizontal="center" vertical="top" wrapText="1"/>
    </xf>
    <xf numFmtId="49" fontId="28" fillId="36" borderId="39" xfId="0" applyNumberFormat="1" applyFont="1" applyFill="1" applyBorder="1" applyAlignment="1">
      <alignment horizontal="center" vertical="top"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 name="Vírgul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4"/>
  <sheetViews>
    <sheetView tabSelected="1" zoomScale="80" zoomScaleNormal="80" workbookViewId="0" topLeftCell="A1">
      <pane ySplit="8" topLeftCell="A9" activePane="bottomLeft" state="frozen"/>
      <selection pane="topLeft" activeCell="B1" sqref="B1"/>
      <selection pane="bottomLeft" activeCell="U40" sqref="A1:U40"/>
    </sheetView>
  </sheetViews>
  <sheetFormatPr defaultColWidth="9.140625" defaultRowHeight="12.75"/>
  <cols>
    <col min="1" max="1" width="23.7109375" style="8" customWidth="1"/>
    <col min="2" max="2" width="63.8515625" style="8" customWidth="1"/>
    <col min="3" max="3" width="18.8515625" style="8" customWidth="1"/>
    <col min="4" max="4" width="25.8515625" style="8" customWidth="1"/>
    <col min="5" max="5" width="19.28125" style="9" bestFit="1" customWidth="1"/>
    <col min="6" max="6" width="18.57421875" style="8" customWidth="1"/>
    <col min="7" max="7" width="21.57421875" style="8" customWidth="1"/>
    <col min="8" max="8" width="30.7109375" style="8" customWidth="1"/>
    <col min="9" max="9" width="12.00390625" style="8" customWidth="1"/>
    <col min="10" max="10" width="13.57421875" style="8" customWidth="1"/>
    <col min="11" max="11" width="14.28125" style="8" customWidth="1"/>
    <col min="12" max="12" width="23.57421875" style="8" bestFit="1" customWidth="1"/>
    <col min="13" max="13" width="17.8515625" style="8" customWidth="1"/>
    <col min="14" max="14" width="12.8515625" style="8" customWidth="1"/>
    <col min="15" max="15" width="18.421875" style="8" customWidth="1"/>
    <col min="16" max="16" width="14.57421875" style="8" customWidth="1"/>
    <col min="17" max="17" width="17.7109375" style="8" customWidth="1"/>
    <col min="18" max="18" width="16.57421875" style="8" customWidth="1"/>
    <col min="19" max="19" width="20.7109375" style="8" customWidth="1"/>
    <col min="20" max="20" width="17.8515625" style="8" customWidth="1"/>
    <col min="21" max="21" width="21.57421875" style="8" customWidth="1"/>
    <col min="22" max="23" width="9.140625" style="10" customWidth="1"/>
    <col min="24" max="24" width="9.57421875" style="10" customWidth="1"/>
    <col min="25" max="16384" width="9.140625" style="10" customWidth="1"/>
  </cols>
  <sheetData>
    <row r="1" spans="1:21" s="1" customFormat="1" ht="18">
      <c r="A1" s="94" t="s">
        <v>0</v>
      </c>
      <c r="B1" s="94"/>
      <c r="C1" s="94"/>
      <c r="D1" s="94"/>
      <c r="E1" s="95"/>
      <c r="F1" s="94"/>
      <c r="G1" s="94"/>
      <c r="H1" s="94"/>
      <c r="I1" s="94"/>
      <c r="J1" s="94"/>
      <c r="K1" s="94"/>
      <c r="L1" s="94"/>
      <c r="M1" s="94"/>
      <c r="N1" s="94"/>
      <c r="O1" s="94"/>
      <c r="P1" s="94"/>
      <c r="Q1" s="94"/>
      <c r="R1" s="94"/>
      <c r="S1" s="94"/>
      <c r="T1" s="94"/>
      <c r="U1" s="94"/>
    </row>
    <row r="3" spans="1:21" s="2" customFormat="1" ht="12.75" customHeight="1">
      <c r="A3" s="11" t="s">
        <v>1</v>
      </c>
      <c r="B3" s="11" t="s">
        <v>2</v>
      </c>
      <c r="C3" s="12"/>
      <c r="D3" s="13"/>
      <c r="E3" s="14"/>
      <c r="F3" s="13"/>
      <c r="G3" s="13"/>
      <c r="H3" s="13"/>
      <c r="I3" s="96" t="s">
        <v>3</v>
      </c>
      <c r="J3" s="96"/>
      <c r="K3" s="12" t="s">
        <v>209</v>
      </c>
      <c r="L3" s="12"/>
      <c r="M3" s="13"/>
      <c r="N3" s="13"/>
      <c r="O3" s="13"/>
      <c r="P3" s="13"/>
      <c r="Q3" s="13"/>
      <c r="R3" s="97" t="s">
        <v>260</v>
      </c>
      <c r="S3" s="97"/>
      <c r="T3" s="97"/>
      <c r="U3" s="13"/>
    </row>
    <row r="4" spans="1:21" s="2" customFormat="1" ht="12.75" customHeight="1">
      <c r="A4" s="96" t="s">
        <v>4</v>
      </c>
      <c r="B4" s="96"/>
      <c r="C4" s="96"/>
      <c r="D4" s="96"/>
      <c r="E4" s="14"/>
      <c r="F4" s="13"/>
      <c r="G4" s="13"/>
      <c r="H4" s="13"/>
      <c r="I4" s="96" t="s">
        <v>261</v>
      </c>
      <c r="J4" s="96"/>
      <c r="K4" s="96"/>
      <c r="L4" s="97" t="s">
        <v>259</v>
      </c>
      <c r="M4" s="97"/>
      <c r="P4" s="13"/>
      <c r="Q4" s="13"/>
      <c r="R4" s="13"/>
      <c r="S4" s="13"/>
      <c r="T4" s="13"/>
      <c r="U4" s="13"/>
    </row>
    <row r="5" spans="1:21" s="2" customFormat="1" ht="13.5" thickBot="1">
      <c r="A5" s="13"/>
      <c r="B5" s="13"/>
      <c r="C5" s="13"/>
      <c r="D5" s="13"/>
      <c r="E5" s="14"/>
      <c r="F5" s="13"/>
      <c r="G5" s="13"/>
      <c r="H5" s="13"/>
      <c r="I5" s="13"/>
      <c r="J5" s="13"/>
      <c r="K5" s="13"/>
      <c r="L5" s="13"/>
      <c r="M5" s="13"/>
      <c r="N5" s="13"/>
      <c r="O5" s="13"/>
      <c r="P5" s="13"/>
      <c r="Q5" s="13"/>
      <c r="R5" s="13"/>
      <c r="S5" s="13"/>
      <c r="T5" s="13"/>
      <c r="U5" s="13"/>
    </row>
    <row r="6" spans="1:21" s="3" customFormat="1" ht="11.25" customHeight="1" thickBot="1">
      <c r="A6" s="98" t="s">
        <v>5</v>
      </c>
      <c r="B6" s="99"/>
      <c r="C6" s="99"/>
      <c r="D6" s="99"/>
      <c r="E6" s="100"/>
      <c r="F6" s="99"/>
      <c r="G6" s="99"/>
      <c r="H6" s="99"/>
      <c r="I6" s="99"/>
      <c r="J6" s="99"/>
      <c r="K6" s="99"/>
      <c r="L6" s="101"/>
      <c r="M6" s="101"/>
      <c r="N6" s="31"/>
      <c r="O6" s="31"/>
      <c r="P6" s="98" t="s">
        <v>6</v>
      </c>
      <c r="Q6" s="102"/>
      <c r="R6" s="103"/>
      <c r="S6" s="104"/>
      <c r="T6" s="98" t="s">
        <v>7</v>
      </c>
      <c r="U6" s="104" t="s">
        <v>8</v>
      </c>
    </row>
    <row r="7" spans="1:21" s="3" customFormat="1" ht="11.25" customHeight="1">
      <c r="A7" s="107" t="s">
        <v>9</v>
      </c>
      <c r="B7" s="109" t="s">
        <v>10</v>
      </c>
      <c r="C7" s="98" t="s">
        <v>11</v>
      </c>
      <c r="D7" s="102"/>
      <c r="E7" s="111"/>
      <c r="F7" s="104"/>
      <c r="G7" s="98" t="s">
        <v>12</v>
      </c>
      <c r="H7" s="104"/>
      <c r="I7" s="98" t="s">
        <v>13</v>
      </c>
      <c r="J7" s="102"/>
      <c r="K7" s="102"/>
      <c r="L7" s="103"/>
      <c r="M7" s="104"/>
      <c r="N7" s="98" t="s">
        <v>14</v>
      </c>
      <c r="O7" s="104"/>
      <c r="P7" s="98" t="s">
        <v>15</v>
      </c>
      <c r="Q7" s="102" t="s">
        <v>16</v>
      </c>
      <c r="R7" s="103" t="s">
        <v>17</v>
      </c>
      <c r="S7" s="104" t="s">
        <v>18</v>
      </c>
      <c r="T7" s="105"/>
      <c r="U7" s="106"/>
    </row>
    <row r="8" spans="1:21" s="3" customFormat="1" ht="44.25" customHeight="1">
      <c r="A8" s="108"/>
      <c r="B8" s="110"/>
      <c r="C8" s="32" t="s">
        <v>19</v>
      </c>
      <c r="D8" s="33" t="s">
        <v>20</v>
      </c>
      <c r="E8" s="34" t="s">
        <v>21</v>
      </c>
      <c r="F8" s="35" t="s">
        <v>22</v>
      </c>
      <c r="G8" s="32" t="s">
        <v>23</v>
      </c>
      <c r="H8" s="35" t="s">
        <v>24</v>
      </c>
      <c r="I8" s="32" t="s">
        <v>19</v>
      </c>
      <c r="J8" s="33" t="s">
        <v>25</v>
      </c>
      <c r="K8" s="33" t="s">
        <v>26</v>
      </c>
      <c r="L8" s="36" t="s">
        <v>27</v>
      </c>
      <c r="M8" s="35" t="s">
        <v>28</v>
      </c>
      <c r="N8" s="32" t="s">
        <v>29</v>
      </c>
      <c r="O8" s="35" t="s">
        <v>30</v>
      </c>
      <c r="P8" s="105"/>
      <c r="Q8" s="113"/>
      <c r="R8" s="114"/>
      <c r="S8" s="106"/>
      <c r="T8" s="105"/>
      <c r="U8" s="106"/>
    </row>
    <row r="9" spans="1:21" ht="20.25" customHeight="1">
      <c r="A9" s="37" t="s">
        <v>31</v>
      </c>
      <c r="B9" s="38" t="s">
        <v>32</v>
      </c>
      <c r="C9" s="39" t="s">
        <v>33</v>
      </c>
      <c r="D9" s="40" t="s">
        <v>34</v>
      </c>
      <c r="E9" s="41" t="s">
        <v>35</v>
      </c>
      <c r="F9" s="42" t="s">
        <v>36</v>
      </c>
      <c r="G9" s="39" t="s">
        <v>37</v>
      </c>
      <c r="H9" s="42" t="s">
        <v>38</v>
      </c>
      <c r="I9" s="39" t="s">
        <v>39</v>
      </c>
      <c r="J9" s="40" t="s">
        <v>40</v>
      </c>
      <c r="K9" s="40" t="s">
        <v>41</v>
      </c>
      <c r="L9" s="43" t="s">
        <v>42</v>
      </c>
      <c r="M9" s="42" t="s">
        <v>43</v>
      </c>
      <c r="N9" s="39" t="s">
        <v>44</v>
      </c>
      <c r="O9" s="42" t="s">
        <v>45</v>
      </c>
      <c r="P9" s="39" t="s">
        <v>46</v>
      </c>
      <c r="Q9" s="40" t="s">
        <v>47</v>
      </c>
      <c r="R9" s="43" t="s">
        <v>48</v>
      </c>
      <c r="S9" s="42" t="s">
        <v>49</v>
      </c>
      <c r="T9" s="39" t="s">
        <v>50</v>
      </c>
      <c r="U9" s="42" t="s">
        <v>51</v>
      </c>
    </row>
    <row r="10" spans="1:24" ht="60.75" customHeight="1">
      <c r="A10" s="20" t="s">
        <v>52</v>
      </c>
      <c r="B10" s="20" t="s">
        <v>53</v>
      </c>
      <c r="C10" s="20" t="s">
        <v>54</v>
      </c>
      <c r="D10" s="20" t="s">
        <v>55</v>
      </c>
      <c r="E10" s="45">
        <v>619125</v>
      </c>
      <c r="F10" s="46">
        <v>12635.21</v>
      </c>
      <c r="G10" s="20" t="s">
        <v>56</v>
      </c>
      <c r="H10" s="20" t="s">
        <v>57</v>
      </c>
      <c r="I10" s="20" t="s">
        <v>58</v>
      </c>
      <c r="J10" s="20" t="s">
        <v>59</v>
      </c>
      <c r="K10" s="25" t="s">
        <v>60</v>
      </c>
      <c r="L10" s="48">
        <v>607519.17</v>
      </c>
      <c r="M10" s="21" t="s">
        <v>61</v>
      </c>
      <c r="N10" s="20" t="s">
        <v>210</v>
      </c>
      <c r="O10" s="21" t="s">
        <v>61</v>
      </c>
      <c r="P10" s="20" t="s">
        <v>62</v>
      </c>
      <c r="Q10" s="51">
        <v>262989.48</v>
      </c>
      <c r="R10" s="84">
        <v>0</v>
      </c>
      <c r="S10" s="52">
        <v>0</v>
      </c>
      <c r="T10" s="51">
        <v>262989.48</v>
      </c>
      <c r="U10" s="20" t="s">
        <v>63</v>
      </c>
      <c r="X10" s="18"/>
    </row>
    <row r="11" spans="1:24" ht="82.5" customHeight="1">
      <c r="A11" s="20" t="s">
        <v>64</v>
      </c>
      <c r="B11" s="20" t="s">
        <v>65</v>
      </c>
      <c r="C11" s="20" t="s">
        <v>66</v>
      </c>
      <c r="D11" s="20" t="s">
        <v>55</v>
      </c>
      <c r="E11" s="44">
        <v>1330875</v>
      </c>
      <c r="F11" s="47">
        <v>55453.13</v>
      </c>
      <c r="G11" s="25" t="s">
        <v>67</v>
      </c>
      <c r="H11" s="25" t="s">
        <v>68</v>
      </c>
      <c r="I11" s="25" t="s">
        <v>69</v>
      </c>
      <c r="J11" s="25" t="s">
        <v>211</v>
      </c>
      <c r="K11" s="25" t="s">
        <v>70</v>
      </c>
      <c r="L11" s="48">
        <v>992019.17</v>
      </c>
      <c r="M11" s="22" t="s">
        <v>61</v>
      </c>
      <c r="N11" s="25" t="s">
        <v>213</v>
      </c>
      <c r="O11" s="22" t="s">
        <v>61</v>
      </c>
      <c r="P11" s="20" t="s">
        <v>62</v>
      </c>
      <c r="Q11" s="49">
        <v>287135.23</v>
      </c>
      <c r="R11" s="85" t="s">
        <v>61</v>
      </c>
      <c r="S11" s="50" t="s">
        <v>61</v>
      </c>
      <c r="T11" s="50">
        <v>287135.23</v>
      </c>
      <c r="U11" s="25" t="s">
        <v>63</v>
      </c>
      <c r="X11" s="18"/>
    </row>
    <row r="12" spans="1:24" s="4" customFormat="1" ht="82.5" customHeight="1">
      <c r="A12" s="20" t="s">
        <v>204</v>
      </c>
      <c r="B12" s="20" t="s">
        <v>203</v>
      </c>
      <c r="C12" s="20" t="s">
        <v>71</v>
      </c>
      <c r="D12" s="20" t="s">
        <v>72</v>
      </c>
      <c r="E12" s="44">
        <v>567816.09</v>
      </c>
      <c r="F12" s="47">
        <v>3905.44</v>
      </c>
      <c r="G12" s="25" t="s">
        <v>205</v>
      </c>
      <c r="H12" s="25" t="s">
        <v>202</v>
      </c>
      <c r="I12" s="25" t="s">
        <v>206</v>
      </c>
      <c r="J12" s="25" t="s">
        <v>207</v>
      </c>
      <c r="K12" s="25" t="s">
        <v>70</v>
      </c>
      <c r="L12" s="48">
        <v>2634135.4</v>
      </c>
      <c r="M12" s="22" t="s">
        <v>61</v>
      </c>
      <c r="N12" s="25" t="s">
        <v>208</v>
      </c>
      <c r="O12" s="25" t="s">
        <v>61</v>
      </c>
      <c r="P12" s="20" t="s">
        <v>62</v>
      </c>
      <c r="Q12" s="49">
        <v>95119</v>
      </c>
      <c r="R12" s="85">
        <v>0</v>
      </c>
      <c r="S12" s="49">
        <v>95119</v>
      </c>
      <c r="T12" s="49">
        <v>95119</v>
      </c>
      <c r="U12" s="25" t="s">
        <v>63</v>
      </c>
      <c r="V12" s="53"/>
      <c r="W12" s="53"/>
      <c r="X12" s="54"/>
    </row>
    <row r="13" spans="1:24" s="5" customFormat="1" ht="54" customHeight="1">
      <c r="A13" s="25" t="s">
        <v>73</v>
      </c>
      <c r="B13" s="25" t="s">
        <v>74</v>
      </c>
      <c r="C13" s="65" t="s">
        <v>75</v>
      </c>
      <c r="D13" s="25" t="s">
        <v>55</v>
      </c>
      <c r="E13" s="44">
        <v>341250</v>
      </c>
      <c r="F13" s="66">
        <v>13650</v>
      </c>
      <c r="G13" s="67" t="s">
        <v>76</v>
      </c>
      <c r="H13" s="68" t="s">
        <v>77</v>
      </c>
      <c r="I13" s="65" t="s">
        <v>78</v>
      </c>
      <c r="J13" s="69" t="s">
        <v>214</v>
      </c>
      <c r="K13" s="69" t="s">
        <v>70</v>
      </c>
      <c r="L13" s="70">
        <v>349101.14</v>
      </c>
      <c r="M13" s="22" t="s">
        <v>61</v>
      </c>
      <c r="N13" s="65" t="s">
        <v>213</v>
      </c>
      <c r="O13" s="71"/>
      <c r="P13" s="20" t="s">
        <v>62</v>
      </c>
      <c r="Q13" s="72">
        <v>276932.11</v>
      </c>
      <c r="R13" s="86">
        <v>0</v>
      </c>
      <c r="S13" s="73">
        <v>0</v>
      </c>
      <c r="T13" s="72">
        <v>276932.11</v>
      </c>
      <c r="U13" s="25" t="s">
        <v>63</v>
      </c>
      <c r="V13" s="55"/>
      <c r="W13" s="55"/>
      <c r="X13" s="55"/>
    </row>
    <row r="14" spans="1:21" ht="91.5" customHeight="1">
      <c r="A14" s="25" t="s">
        <v>80</v>
      </c>
      <c r="B14" s="25" t="s">
        <v>81</v>
      </c>
      <c r="C14" s="25" t="s">
        <v>61</v>
      </c>
      <c r="D14" s="25" t="s">
        <v>82</v>
      </c>
      <c r="E14" s="44" t="s">
        <v>61</v>
      </c>
      <c r="F14" s="47" t="s">
        <v>61</v>
      </c>
      <c r="G14" s="25" t="s">
        <v>83</v>
      </c>
      <c r="H14" s="25" t="s">
        <v>219</v>
      </c>
      <c r="I14" s="25" t="s">
        <v>84</v>
      </c>
      <c r="J14" s="25" t="s">
        <v>85</v>
      </c>
      <c r="K14" s="25" t="s">
        <v>70</v>
      </c>
      <c r="L14" s="25" t="s">
        <v>86</v>
      </c>
      <c r="M14" s="25" t="s">
        <v>61</v>
      </c>
      <c r="N14" s="25" t="s">
        <v>70</v>
      </c>
      <c r="O14" s="25" t="s">
        <v>86</v>
      </c>
      <c r="P14" s="25" t="s">
        <v>87</v>
      </c>
      <c r="Q14" s="59">
        <v>92557.52</v>
      </c>
      <c r="R14" s="87"/>
      <c r="S14" s="59">
        <v>92557.52</v>
      </c>
      <c r="T14" s="59">
        <v>117820.48</v>
      </c>
      <c r="U14" s="25" t="s">
        <v>98</v>
      </c>
    </row>
    <row r="15" spans="1:21" ht="56.25" customHeight="1">
      <c r="A15" s="25" t="s">
        <v>89</v>
      </c>
      <c r="B15" s="25" t="s">
        <v>90</v>
      </c>
      <c r="C15" s="25" t="s">
        <v>61</v>
      </c>
      <c r="D15" s="25" t="s">
        <v>82</v>
      </c>
      <c r="E15" s="23" t="s">
        <v>61</v>
      </c>
      <c r="F15" s="47">
        <v>545567.73</v>
      </c>
      <c r="G15" s="25" t="s">
        <v>91</v>
      </c>
      <c r="H15" s="25" t="s">
        <v>92</v>
      </c>
      <c r="I15" s="25" t="s">
        <v>93</v>
      </c>
      <c r="J15" s="22" t="s">
        <v>94</v>
      </c>
      <c r="K15" s="22" t="s">
        <v>95</v>
      </c>
      <c r="L15" s="24">
        <v>514498.61</v>
      </c>
      <c r="M15" s="22" t="s">
        <v>96</v>
      </c>
      <c r="N15" s="22" t="s">
        <v>97</v>
      </c>
      <c r="O15" s="24">
        <v>-5153.73</v>
      </c>
      <c r="P15" s="22" t="s">
        <v>62</v>
      </c>
      <c r="Q15" s="26">
        <v>471978.72</v>
      </c>
      <c r="R15" s="87" t="s">
        <v>61</v>
      </c>
      <c r="S15" s="26">
        <v>471978.72</v>
      </c>
      <c r="T15" s="26">
        <v>471978.72</v>
      </c>
      <c r="U15" s="22" t="s">
        <v>98</v>
      </c>
    </row>
    <row r="16" spans="1:21" ht="88.5" customHeight="1">
      <c r="A16" s="56" t="s">
        <v>99</v>
      </c>
      <c r="B16" s="56" t="s">
        <v>100</v>
      </c>
      <c r="C16" s="56" t="s">
        <v>61</v>
      </c>
      <c r="D16" s="25" t="s">
        <v>82</v>
      </c>
      <c r="E16" s="74" t="s">
        <v>61</v>
      </c>
      <c r="F16" s="47">
        <v>1026554.93</v>
      </c>
      <c r="G16" s="25" t="s">
        <v>101</v>
      </c>
      <c r="H16" s="25" t="s">
        <v>102</v>
      </c>
      <c r="I16" s="56" t="s">
        <v>103</v>
      </c>
      <c r="J16" s="56" t="s">
        <v>104</v>
      </c>
      <c r="K16" s="56" t="s">
        <v>70</v>
      </c>
      <c r="L16" s="47">
        <v>479890</v>
      </c>
      <c r="M16" s="56" t="s">
        <v>61</v>
      </c>
      <c r="N16" s="56" t="s">
        <v>61</v>
      </c>
      <c r="O16" s="56" t="s">
        <v>61</v>
      </c>
      <c r="P16" s="25" t="s">
        <v>87</v>
      </c>
      <c r="Q16" s="47">
        <v>329442.71</v>
      </c>
      <c r="R16" s="88" t="s">
        <v>61</v>
      </c>
      <c r="S16" s="47">
        <v>329442.71</v>
      </c>
      <c r="T16" s="47">
        <v>329442.71</v>
      </c>
      <c r="U16" s="25" t="s">
        <v>88</v>
      </c>
    </row>
    <row r="17" spans="1:21" ht="84.75" customHeight="1">
      <c r="A17" s="57" t="s">
        <v>105</v>
      </c>
      <c r="B17" s="57" t="s">
        <v>106</v>
      </c>
      <c r="C17" s="57" t="s">
        <v>107</v>
      </c>
      <c r="D17" s="57" t="s">
        <v>108</v>
      </c>
      <c r="E17" s="75">
        <v>299416.49</v>
      </c>
      <c r="F17" s="76">
        <v>153765.68</v>
      </c>
      <c r="G17" s="57" t="s">
        <v>109</v>
      </c>
      <c r="H17" s="57" t="s">
        <v>110</v>
      </c>
      <c r="I17" s="57" t="s">
        <v>111</v>
      </c>
      <c r="J17" s="57" t="s">
        <v>112</v>
      </c>
      <c r="K17" s="57" t="s">
        <v>113</v>
      </c>
      <c r="L17" s="76">
        <v>362501.22</v>
      </c>
      <c r="M17" s="57" t="s">
        <v>61</v>
      </c>
      <c r="N17" s="57" t="s">
        <v>61</v>
      </c>
      <c r="O17" s="76">
        <v>19653.32</v>
      </c>
      <c r="P17" s="57" t="s">
        <v>62</v>
      </c>
      <c r="Q17" s="77">
        <v>135419.78</v>
      </c>
      <c r="R17" s="89" t="s">
        <v>61</v>
      </c>
      <c r="S17" s="77">
        <v>135419.78</v>
      </c>
      <c r="T17" s="77">
        <v>135419.78</v>
      </c>
      <c r="U17" s="57" t="s">
        <v>63</v>
      </c>
    </row>
    <row r="18" spans="1:21" ht="47.25" customHeight="1">
      <c r="A18" s="25" t="s">
        <v>114</v>
      </c>
      <c r="B18" s="25" t="s">
        <v>115</v>
      </c>
      <c r="C18" s="25" t="s">
        <v>116</v>
      </c>
      <c r="D18" s="25" t="s">
        <v>108</v>
      </c>
      <c r="E18" s="44">
        <v>1081419.48</v>
      </c>
      <c r="F18" s="47">
        <v>80660.43</v>
      </c>
      <c r="G18" s="25" t="s">
        <v>117</v>
      </c>
      <c r="H18" s="25" t="s">
        <v>118</v>
      </c>
      <c r="I18" s="25" t="s">
        <v>119</v>
      </c>
      <c r="J18" s="25" t="s">
        <v>120</v>
      </c>
      <c r="K18" s="25" t="s">
        <v>97</v>
      </c>
      <c r="L18" s="47">
        <v>1090488.58</v>
      </c>
      <c r="M18" s="25"/>
      <c r="N18" s="78" t="s">
        <v>215</v>
      </c>
      <c r="O18" s="79">
        <f>189540.45-31734.2</f>
        <v>157806.25</v>
      </c>
      <c r="P18" s="25" t="s">
        <v>62</v>
      </c>
      <c r="Q18" s="59">
        <v>569543.94</v>
      </c>
      <c r="R18" s="87" t="s">
        <v>61</v>
      </c>
      <c r="S18" s="59">
        <v>203293.92</v>
      </c>
      <c r="T18" s="59">
        <f>Q18</f>
        <v>569543.94</v>
      </c>
      <c r="U18" s="25" t="s">
        <v>216</v>
      </c>
    </row>
    <row r="19" spans="1:21" ht="54" customHeight="1">
      <c r="A19" s="25" t="s">
        <v>121</v>
      </c>
      <c r="B19" s="25" t="s">
        <v>122</v>
      </c>
      <c r="C19" s="56" t="s">
        <v>217</v>
      </c>
      <c r="D19" s="25" t="s">
        <v>108</v>
      </c>
      <c r="E19" s="44">
        <v>249999.74</v>
      </c>
      <c r="F19" s="47">
        <v>24520.38</v>
      </c>
      <c r="G19" s="25" t="s">
        <v>123</v>
      </c>
      <c r="H19" s="25" t="s">
        <v>124</v>
      </c>
      <c r="I19" s="25" t="s">
        <v>125</v>
      </c>
      <c r="J19" s="25" t="s">
        <v>112</v>
      </c>
      <c r="K19" s="25" t="s">
        <v>97</v>
      </c>
      <c r="L19" s="47">
        <v>274045.05</v>
      </c>
      <c r="M19" s="56" t="s">
        <v>61</v>
      </c>
      <c r="N19" s="25" t="s">
        <v>215</v>
      </c>
      <c r="O19" s="56" t="s">
        <v>61</v>
      </c>
      <c r="P19" s="25" t="s">
        <v>62</v>
      </c>
      <c r="Q19" s="59">
        <v>61404.39</v>
      </c>
      <c r="R19" s="87" t="s">
        <v>61</v>
      </c>
      <c r="S19" s="59">
        <v>42179</v>
      </c>
      <c r="T19" s="59">
        <f>Q19</f>
        <v>61404.39</v>
      </c>
      <c r="U19" s="56" t="s">
        <v>63</v>
      </c>
    </row>
    <row r="20" spans="1:21" ht="87" customHeight="1">
      <c r="A20" s="78" t="s">
        <v>126</v>
      </c>
      <c r="B20" s="78" t="s">
        <v>127</v>
      </c>
      <c r="C20" s="78" t="s">
        <v>61</v>
      </c>
      <c r="D20" s="78" t="s">
        <v>82</v>
      </c>
      <c r="E20" s="80" t="s">
        <v>61</v>
      </c>
      <c r="F20" s="81" t="s">
        <v>61</v>
      </c>
      <c r="G20" s="78" t="s">
        <v>128</v>
      </c>
      <c r="H20" s="78" t="s">
        <v>129</v>
      </c>
      <c r="I20" s="78" t="s">
        <v>130</v>
      </c>
      <c r="J20" s="78" t="s">
        <v>218</v>
      </c>
      <c r="K20" s="78" t="s">
        <v>97</v>
      </c>
      <c r="L20" s="81">
        <v>876114.74</v>
      </c>
      <c r="M20" s="78" t="s">
        <v>61</v>
      </c>
      <c r="N20" s="78" t="s">
        <v>61</v>
      </c>
      <c r="O20" s="78" t="s">
        <v>61</v>
      </c>
      <c r="P20" s="78" t="s">
        <v>62</v>
      </c>
      <c r="Q20" s="82">
        <v>728895.55</v>
      </c>
      <c r="R20" s="90" t="s">
        <v>61</v>
      </c>
      <c r="S20" s="82">
        <f>581957.14</f>
        <v>581957.14</v>
      </c>
      <c r="T20" s="82">
        <f>Q20</f>
        <v>728895.55</v>
      </c>
      <c r="U20" s="78" t="s">
        <v>88</v>
      </c>
    </row>
    <row r="21" spans="1:21" ht="70.5" customHeight="1">
      <c r="A21" s="20" t="s">
        <v>131</v>
      </c>
      <c r="B21" s="20" t="s">
        <v>132</v>
      </c>
      <c r="C21" s="20" t="s">
        <v>133</v>
      </c>
      <c r="D21" s="20" t="s">
        <v>134</v>
      </c>
      <c r="E21" s="45">
        <v>218000</v>
      </c>
      <c r="F21" s="46">
        <v>105053.99</v>
      </c>
      <c r="G21" s="20" t="s">
        <v>135</v>
      </c>
      <c r="H21" s="20" t="s">
        <v>136</v>
      </c>
      <c r="I21" s="20" t="s">
        <v>137</v>
      </c>
      <c r="J21" s="20" t="s">
        <v>138</v>
      </c>
      <c r="K21" s="20" t="s">
        <v>70</v>
      </c>
      <c r="L21" s="46">
        <v>319823.45</v>
      </c>
      <c r="M21" s="20" t="s">
        <v>61</v>
      </c>
      <c r="N21" s="20" t="s">
        <v>212</v>
      </c>
      <c r="O21" s="46">
        <v>-9.01</v>
      </c>
      <c r="P21" s="20" t="s">
        <v>62</v>
      </c>
      <c r="Q21" s="48">
        <f>229893.53-20000</f>
        <v>209893.53</v>
      </c>
      <c r="R21" s="91" t="s">
        <v>61</v>
      </c>
      <c r="S21" s="59" t="s">
        <v>61</v>
      </c>
      <c r="T21" s="48">
        <f>Q21</f>
        <v>209893.53</v>
      </c>
      <c r="U21" s="20" t="s">
        <v>63</v>
      </c>
    </row>
    <row r="22" spans="1:21" ht="35.25" customHeight="1">
      <c r="A22" s="20" t="s">
        <v>141</v>
      </c>
      <c r="B22" s="20" t="s">
        <v>139</v>
      </c>
      <c r="C22" s="20" t="s">
        <v>142</v>
      </c>
      <c r="D22" s="20" t="s">
        <v>140</v>
      </c>
      <c r="E22" s="45">
        <v>509999.28</v>
      </c>
      <c r="F22" s="45">
        <v>182133.41</v>
      </c>
      <c r="G22" s="25" t="s">
        <v>76</v>
      </c>
      <c r="H22" s="25" t="s">
        <v>143</v>
      </c>
      <c r="I22" s="20" t="s">
        <v>144</v>
      </c>
      <c r="J22" s="20" t="s">
        <v>145</v>
      </c>
      <c r="K22" s="20" t="s">
        <v>70</v>
      </c>
      <c r="L22" s="20" t="s">
        <v>146</v>
      </c>
      <c r="M22" s="20" t="s">
        <v>61</v>
      </c>
      <c r="N22" s="20" t="s">
        <v>61</v>
      </c>
      <c r="O22" s="20" t="s">
        <v>61</v>
      </c>
      <c r="P22" s="20" t="s">
        <v>147</v>
      </c>
      <c r="Q22" s="51">
        <v>150197.13</v>
      </c>
      <c r="R22" s="84" t="s">
        <v>61</v>
      </c>
      <c r="S22" s="52" t="s">
        <v>61</v>
      </c>
      <c r="T22" s="48">
        <v>150197.13</v>
      </c>
      <c r="U22" s="20" t="s">
        <v>222</v>
      </c>
    </row>
    <row r="23" spans="1:21" ht="56.25" customHeight="1">
      <c r="A23" s="20" t="s">
        <v>148</v>
      </c>
      <c r="B23" s="20" t="s">
        <v>149</v>
      </c>
      <c r="C23" s="20" t="s">
        <v>150</v>
      </c>
      <c r="D23" s="20" t="s">
        <v>151</v>
      </c>
      <c r="E23" s="45">
        <v>1282149.63</v>
      </c>
      <c r="F23" s="20" t="s">
        <v>61</v>
      </c>
      <c r="G23" s="20" t="s">
        <v>152</v>
      </c>
      <c r="H23" s="20" t="s">
        <v>136</v>
      </c>
      <c r="I23" s="20" t="s">
        <v>153</v>
      </c>
      <c r="J23" s="20" t="s">
        <v>154</v>
      </c>
      <c r="K23" s="20" t="s">
        <v>155</v>
      </c>
      <c r="L23" s="20" t="s">
        <v>156</v>
      </c>
      <c r="M23" s="20" t="s">
        <v>61</v>
      </c>
      <c r="N23" s="20" t="s">
        <v>220</v>
      </c>
      <c r="O23" s="20" t="s">
        <v>61</v>
      </c>
      <c r="P23" s="20" t="s">
        <v>147</v>
      </c>
      <c r="Q23" s="51">
        <v>139226.82</v>
      </c>
      <c r="R23" s="84" t="s">
        <v>61</v>
      </c>
      <c r="S23" s="52" t="s">
        <v>61</v>
      </c>
      <c r="T23" s="48">
        <f>Q23</f>
        <v>139226.82</v>
      </c>
      <c r="U23" s="20" t="s">
        <v>63</v>
      </c>
    </row>
    <row r="24" spans="1:21" ht="33.75" customHeight="1">
      <c r="A24" s="20" t="s">
        <v>157</v>
      </c>
      <c r="B24" s="20" t="s">
        <v>158</v>
      </c>
      <c r="C24" s="20" t="s">
        <v>159</v>
      </c>
      <c r="D24" s="20" t="s">
        <v>140</v>
      </c>
      <c r="E24" s="45">
        <v>978785.18</v>
      </c>
      <c r="F24" s="51">
        <v>58965.16</v>
      </c>
      <c r="G24" s="20" t="s">
        <v>67</v>
      </c>
      <c r="H24" s="20" t="s">
        <v>160</v>
      </c>
      <c r="I24" s="20" t="s">
        <v>161</v>
      </c>
      <c r="J24" s="20" t="s">
        <v>162</v>
      </c>
      <c r="K24" s="20" t="s">
        <v>70</v>
      </c>
      <c r="L24" s="51" t="s">
        <v>163</v>
      </c>
      <c r="M24" s="20" t="s">
        <v>61</v>
      </c>
      <c r="N24" s="20" t="s">
        <v>213</v>
      </c>
      <c r="O24" s="46"/>
      <c r="P24" s="20" t="s">
        <v>147</v>
      </c>
      <c r="Q24" s="51">
        <v>21263.76</v>
      </c>
      <c r="R24" s="84" t="s">
        <v>61</v>
      </c>
      <c r="S24" s="52" t="s">
        <v>61</v>
      </c>
      <c r="T24" s="48">
        <v>21263.76</v>
      </c>
      <c r="U24" s="20" t="s">
        <v>63</v>
      </c>
    </row>
    <row r="25" spans="1:21" ht="39" customHeight="1">
      <c r="A25" s="20" t="s">
        <v>164</v>
      </c>
      <c r="B25" s="20" t="s">
        <v>165</v>
      </c>
      <c r="C25" s="25" t="s">
        <v>166</v>
      </c>
      <c r="D25" s="20" t="s">
        <v>140</v>
      </c>
      <c r="E25" s="45">
        <v>1305046.63</v>
      </c>
      <c r="F25" s="51">
        <v>54054.47</v>
      </c>
      <c r="G25" s="25" t="s">
        <v>76</v>
      </c>
      <c r="H25" s="25" t="s">
        <v>143</v>
      </c>
      <c r="I25" s="20" t="s">
        <v>167</v>
      </c>
      <c r="J25" s="25" t="s">
        <v>168</v>
      </c>
      <c r="K25" s="25" t="s">
        <v>70</v>
      </c>
      <c r="L25" s="20" t="s">
        <v>169</v>
      </c>
      <c r="M25" s="25" t="s">
        <v>61</v>
      </c>
      <c r="N25" s="25" t="s">
        <v>213</v>
      </c>
      <c r="O25" s="47">
        <v>54054.47</v>
      </c>
      <c r="P25" s="20" t="s">
        <v>147</v>
      </c>
      <c r="Q25" s="59">
        <v>269465.5</v>
      </c>
      <c r="R25" s="85" t="s">
        <v>61</v>
      </c>
      <c r="S25" s="50">
        <v>0</v>
      </c>
      <c r="T25" s="59">
        <v>269465.5</v>
      </c>
      <c r="U25" s="25" t="s">
        <v>63</v>
      </c>
    </row>
    <row r="26" spans="1:21" ht="123.75" customHeight="1">
      <c r="A26" s="27" t="s">
        <v>170</v>
      </c>
      <c r="B26" s="27" t="s">
        <v>171</v>
      </c>
      <c r="C26" s="27" t="s">
        <v>61</v>
      </c>
      <c r="D26" s="27" t="s">
        <v>82</v>
      </c>
      <c r="E26" s="60" t="s">
        <v>61</v>
      </c>
      <c r="F26" s="61">
        <v>329714.56</v>
      </c>
      <c r="G26" s="27" t="s">
        <v>172</v>
      </c>
      <c r="H26" s="27" t="s">
        <v>173</v>
      </c>
      <c r="I26" s="27" t="s">
        <v>174</v>
      </c>
      <c r="J26" s="27" t="s">
        <v>175</v>
      </c>
      <c r="K26" s="27" t="s">
        <v>79</v>
      </c>
      <c r="L26" s="27" t="s">
        <v>176</v>
      </c>
      <c r="M26" s="27" t="s">
        <v>61</v>
      </c>
      <c r="N26" s="27" t="s">
        <v>61</v>
      </c>
      <c r="O26" s="27" t="s">
        <v>61</v>
      </c>
      <c r="P26" s="27" t="s">
        <v>147</v>
      </c>
      <c r="Q26" s="64" t="s">
        <v>61</v>
      </c>
      <c r="R26" s="92" t="s">
        <v>61</v>
      </c>
      <c r="S26" s="64" t="s">
        <v>61</v>
      </c>
      <c r="T26" s="64" t="s">
        <v>61</v>
      </c>
      <c r="U26" s="27" t="s">
        <v>63</v>
      </c>
    </row>
    <row r="27" spans="1:21" ht="60" customHeight="1">
      <c r="A27" s="27" t="s">
        <v>177</v>
      </c>
      <c r="B27" s="27" t="s">
        <v>178</v>
      </c>
      <c r="C27" s="27" t="s">
        <v>61</v>
      </c>
      <c r="D27" s="27" t="s">
        <v>82</v>
      </c>
      <c r="E27" s="60" t="s">
        <v>61</v>
      </c>
      <c r="F27" s="61">
        <v>33000</v>
      </c>
      <c r="G27" s="27" t="s">
        <v>179</v>
      </c>
      <c r="H27" s="27" t="s">
        <v>180</v>
      </c>
      <c r="I27" s="27" t="s">
        <v>181</v>
      </c>
      <c r="J27" s="27" t="s">
        <v>182</v>
      </c>
      <c r="K27" s="27" t="s">
        <v>183</v>
      </c>
      <c r="L27" s="27" t="s">
        <v>184</v>
      </c>
      <c r="M27" s="27" t="s">
        <v>61</v>
      </c>
      <c r="N27" s="27" t="s">
        <v>61</v>
      </c>
      <c r="O27" s="27" t="s">
        <v>61</v>
      </c>
      <c r="P27" s="27" t="s">
        <v>87</v>
      </c>
      <c r="Q27" s="62">
        <v>16638.75</v>
      </c>
      <c r="R27" s="62" t="s">
        <v>61</v>
      </c>
      <c r="S27" s="63">
        <v>16638.75</v>
      </c>
      <c r="T27" s="63">
        <v>31638.75</v>
      </c>
      <c r="U27" s="27" t="s">
        <v>185</v>
      </c>
    </row>
    <row r="28" spans="1:21" ht="78.75" customHeight="1">
      <c r="A28" s="25" t="s">
        <v>186</v>
      </c>
      <c r="B28" s="25" t="s">
        <v>187</v>
      </c>
      <c r="C28" s="25" t="s">
        <v>61</v>
      </c>
      <c r="D28" s="25" t="s">
        <v>82</v>
      </c>
      <c r="E28" s="23" t="s">
        <v>61</v>
      </c>
      <c r="F28" s="22"/>
      <c r="G28" s="25" t="s">
        <v>188</v>
      </c>
      <c r="H28" s="25" t="s">
        <v>189</v>
      </c>
      <c r="I28" s="25" t="s">
        <v>190</v>
      </c>
      <c r="J28" s="25" t="s">
        <v>191</v>
      </c>
      <c r="K28" s="25" t="s">
        <v>97</v>
      </c>
      <c r="L28" s="25" t="s">
        <v>192</v>
      </c>
      <c r="M28" s="25" t="s">
        <v>61</v>
      </c>
      <c r="N28" s="25" t="s">
        <v>61</v>
      </c>
      <c r="O28" s="25" t="s">
        <v>61</v>
      </c>
      <c r="P28" s="25"/>
      <c r="Q28" s="59">
        <v>770176.47</v>
      </c>
      <c r="R28" s="87" t="s">
        <v>61</v>
      </c>
      <c r="S28" s="59">
        <v>770176.47</v>
      </c>
      <c r="T28" s="59">
        <v>770176.47</v>
      </c>
      <c r="U28" s="27" t="s">
        <v>63</v>
      </c>
    </row>
    <row r="29" spans="1:21" ht="78.75" customHeight="1">
      <c r="A29" s="25" t="s">
        <v>223</v>
      </c>
      <c r="B29" s="25" t="s">
        <v>221</v>
      </c>
      <c r="C29" s="25" t="s">
        <v>61</v>
      </c>
      <c r="D29" s="25" t="s">
        <v>82</v>
      </c>
      <c r="E29" s="44" t="s">
        <v>61</v>
      </c>
      <c r="F29" s="25" t="s">
        <v>61</v>
      </c>
      <c r="G29" s="25" t="s">
        <v>224</v>
      </c>
      <c r="H29" s="25" t="s">
        <v>225</v>
      </c>
      <c r="I29" s="25" t="s">
        <v>226</v>
      </c>
      <c r="J29" s="25" t="s">
        <v>227</v>
      </c>
      <c r="K29" s="25" t="s">
        <v>70</v>
      </c>
      <c r="L29" s="49">
        <v>2500000</v>
      </c>
      <c r="M29" s="25"/>
      <c r="N29" s="25" t="s">
        <v>228</v>
      </c>
      <c r="O29" s="25"/>
      <c r="P29" s="25" t="s">
        <v>62</v>
      </c>
      <c r="Q29" s="59">
        <v>1114108.12</v>
      </c>
      <c r="R29" s="87"/>
      <c r="S29" s="59">
        <f>45995.07+63986.99+51528.37+18137.47+11562.06+40400.57+26361.67+103373.86+33358.47+54782.74+64891.72+38516.68+33274.5+45986.67</f>
        <v>632156.8400000001</v>
      </c>
      <c r="T29" s="59">
        <f>Q29</f>
        <v>1114108.12</v>
      </c>
      <c r="U29" s="27" t="s">
        <v>88</v>
      </c>
    </row>
    <row r="30" spans="1:21" ht="80.25" customHeight="1">
      <c r="A30" s="20" t="s">
        <v>263</v>
      </c>
      <c r="B30" s="25" t="s">
        <v>262</v>
      </c>
      <c r="C30" s="25" t="s">
        <v>61</v>
      </c>
      <c r="D30" s="25" t="s">
        <v>108</v>
      </c>
      <c r="E30" s="58">
        <v>129937.9</v>
      </c>
      <c r="F30" s="25" t="s">
        <v>61</v>
      </c>
      <c r="G30" s="25" t="s">
        <v>193</v>
      </c>
      <c r="H30" s="25" t="s">
        <v>194</v>
      </c>
      <c r="I30" s="25" t="s">
        <v>195</v>
      </c>
      <c r="J30" s="25" t="s">
        <v>196</v>
      </c>
      <c r="K30" s="25" t="s">
        <v>197</v>
      </c>
      <c r="L30" s="49">
        <v>125744.58</v>
      </c>
      <c r="M30" s="25"/>
      <c r="N30" s="25" t="s">
        <v>198</v>
      </c>
      <c r="O30" s="25"/>
      <c r="P30" s="49" t="s">
        <v>62</v>
      </c>
      <c r="Q30" s="49">
        <v>47361.75</v>
      </c>
      <c r="R30" s="93"/>
      <c r="S30" s="49">
        <v>47361.75</v>
      </c>
      <c r="T30" s="49">
        <f>Q30</f>
        <v>47361.75</v>
      </c>
      <c r="U30" s="27" t="s">
        <v>63</v>
      </c>
    </row>
    <row r="31" spans="1:21" ht="80.25" customHeight="1">
      <c r="A31" s="20" t="s">
        <v>234</v>
      </c>
      <c r="B31" s="25" t="s">
        <v>229</v>
      </c>
      <c r="C31" s="25" t="s">
        <v>61</v>
      </c>
      <c r="D31" s="25" t="s">
        <v>82</v>
      </c>
      <c r="E31" s="44" t="s">
        <v>61</v>
      </c>
      <c r="F31" s="25" t="s">
        <v>61</v>
      </c>
      <c r="G31" s="25" t="s">
        <v>231</v>
      </c>
      <c r="H31" s="25" t="s">
        <v>232</v>
      </c>
      <c r="I31" s="25" t="s">
        <v>233</v>
      </c>
      <c r="J31" s="25" t="s">
        <v>235</v>
      </c>
      <c r="K31" s="25" t="s">
        <v>70</v>
      </c>
      <c r="L31" s="83">
        <v>3961191</v>
      </c>
      <c r="M31" s="25" t="s">
        <v>236</v>
      </c>
      <c r="N31" s="25"/>
      <c r="O31" s="49">
        <v>348115.98</v>
      </c>
      <c r="P31" s="49" t="s">
        <v>237</v>
      </c>
      <c r="Q31" s="49">
        <f>104230.93+488509.34+420758.45+426251.84+366875.98+313560.48+44508.16</f>
        <v>2164695.18</v>
      </c>
      <c r="R31" s="49" t="s">
        <v>61</v>
      </c>
      <c r="S31" s="49">
        <f>104230.93+488509.34+420758.45+426251.84+366875.98</f>
        <v>1806626.54</v>
      </c>
      <c r="T31" s="49">
        <f>S31</f>
        <v>1806626.54</v>
      </c>
      <c r="U31" s="27" t="s">
        <v>98</v>
      </c>
    </row>
    <row r="32" spans="1:21" ht="80.25" customHeight="1">
      <c r="A32" s="20" t="s">
        <v>238</v>
      </c>
      <c r="B32" s="25" t="s">
        <v>239</v>
      </c>
      <c r="C32" s="25" t="s">
        <v>61</v>
      </c>
      <c r="D32" s="25" t="s">
        <v>82</v>
      </c>
      <c r="E32" s="44" t="s">
        <v>61</v>
      </c>
      <c r="F32" s="25" t="s">
        <v>61</v>
      </c>
      <c r="G32" s="25" t="s">
        <v>240</v>
      </c>
      <c r="H32" s="25" t="s">
        <v>241</v>
      </c>
      <c r="I32" s="25" t="s">
        <v>242</v>
      </c>
      <c r="J32" s="25" t="s">
        <v>243</v>
      </c>
      <c r="K32" s="25" t="s">
        <v>70</v>
      </c>
      <c r="L32" s="83">
        <v>1023840</v>
      </c>
      <c r="M32" s="25" t="s">
        <v>245</v>
      </c>
      <c r="N32" s="25" t="s">
        <v>244</v>
      </c>
      <c r="O32" s="49">
        <v>2231006.89</v>
      </c>
      <c r="P32" s="49"/>
      <c r="Q32" s="49">
        <f>170567.25+128353.62+138797.96+125969.53+133573.47+96759.29+94561.74</f>
        <v>888582.86</v>
      </c>
      <c r="R32" s="49"/>
      <c r="S32" s="49">
        <f>170567.25+128353.62+138797.96+125969.53+133573.47+96759.29+94561.74</f>
        <v>888582.86</v>
      </c>
      <c r="T32" s="49"/>
      <c r="U32" s="27" t="s">
        <v>98</v>
      </c>
    </row>
    <row r="33" spans="1:21" ht="80.25" customHeight="1">
      <c r="A33" s="20" t="s">
        <v>246</v>
      </c>
      <c r="B33" s="25" t="s">
        <v>247</v>
      </c>
      <c r="C33" s="25" t="s">
        <v>61</v>
      </c>
      <c r="D33" s="25" t="s">
        <v>82</v>
      </c>
      <c r="E33" s="58" t="s">
        <v>61</v>
      </c>
      <c r="F33" s="25" t="s">
        <v>61</v>
      </c>
      <c r="G33" s="25" t="s">
        <v>240</v>
      </c>
      <c r="H33" s="25" t="s">
        <v>241</v>
      </c>
      <c r="I33" s="25" t="s">
        <v>248</v>
      </c>
      <c r="J33" s="25" t="s">
        <v>249</v>
      </c>
      <c r="K33" s="25" t="s">
        <v>70</v>
      </c>
      <c r="L33" s="83">
        <v>1415160</v>
      </c>
      <c r="M33" s="25"/>
      <c r="N33" s="25"/>
      <c r="O33" s="25"/>
      <c r="P33" s="49" t="s">
        <v>250</v>
      </c>
      <c r="Q33" s="49">
        <f>115760.09+91819.51+88856.32+74953.95+104968.71</f>
        <v>476358.58</v>
      </c>
      <c r="R33" s="93" t="s">
        <v>61</v>
      </c>
      <c r="S33" s="49">
        <f>Q33</f>
        <v>476358.58</v>
      </c>
      <c r="T33" s="49">
        <f>S33</f>
        <v>476358.58</v>
      </c>
      <c r="U33" s="27" t="s">
        <v>88</v>
      </c>
    </row>
    <row r="34" spans="1:21" ht="80.25" customHeight="1">
      <c r="A34" s="20" t="s">
        <v>251</v>
      </c>
      <c r="B34" s="25" t="s">
        <v>252</v>
      </c>
      <c r="C34" s="25" t="s">
        <v>253</v>
      </c>
      <c r="D34" s="25" t="s">
        <v>108</v>
      </c>
      <c r="E34" s="58">
        <v>368740.37</v>
      </c>
      <c r="F34" s="25" t="s">
        <v>61</v>
      </c>
      <c r="G34" s="25" t="s">
        <v>254</v>
      </c>
      <c r="H34" s="25" t="s">
        <v>255</v>
      </c>
      <c r="I34" s="25" t="s">
        <v>256</v>
      </c>
      <c r="J34" s="25" t="s">
        <v>257</v>
      </c>
      <c r="K34" s="25" t="s">
        <v>70</v>
      </c>
      <c r="L34" s="83">
        <v>361504.98</v>
      </c>
      <c r="M34" s="25" t="s">
        <v>61</v>
      </c>
      <c r="N34" s="25" t="s">
        <v>61</v>
      </c>
      <c r="O34" s="25"/>
      <c r="P34" s="20" t="s">
        <v>147</v>
      </c>
      <c r="Q34" s="49" t="s">
        <v>61</v>
      </c>
      <c r="R34" s="93" t="s">
        <v>61</v>
      </c>
      <c r="S34" s="49" t="s">
        <v>61</v>
      </c>
      <c r="T34" s="49" t="s">
        <v>61</v>
      </c>
      <c r="U34" s="27" t="s">
        <v>258</v>
      </c>
    </row>
    <row r="35" spans="1:21" ht="12.75" thickBot="1">
      <c r="A35" s="115" t="s">
        <v>230</v>
      </c>
      <c r="B35" s="116"/>
      <c r="C35" s="116"/>
      <c r="D35" s="116"/>
      <c r="E35" s="117"/>
      <c r="F35" s="116"/>
      <c r="G35" s="116"/>
      <c r="H35" s="116"/>
      <c r="I35" s="116"/>
      <c r="J35" s="116"/>
      <c r="K35" s="116"/>
      <c r="L35" s="116"/>
      <c r="M35" s="116"/>
      <c r="N35" s="116"/>
      <c r="O35" s="118"/>
      <c r="P35" s="28" t="s">
        <v>199</v>
      </c>
      <c r="Q35" s="29">
        <f>SUM(Q10:Q34)</f>
        <v>9579386.879999999</v>
      </c>
      <c r="R35" s="29">
        <f>SUM(R10:R31)</f>
        <v>0</v>
      </c>
      <c r="S35" s="29">
        <f>SUM(S10:S34)</f>
        <v>6589849.58</v>
      </c>
      <c r="T35" s="29">
        <f>SUM(T10:T34)</f>
        <v>8372998.34</v>
      </c>
      <c r="U35" s="30"/>
    </row>
    <row r="36" ht="13.5" customHeight="1"/>
    <row r="37" spans="1:21" ht="11.25">
      <c r="A37" s="6"/>
      <c r="B37" s="6"/>
      <c r="C37" s="6"/>
      <c r="D37" s="6"/>
      <c r="E37" s="15"/>
      <c r="F37" s="6"/>
      <c r="G37" s="6"/>
      <c r="H37" s="6"/>
      <c r="I37" s="6"/>
      <c r="J37" s="6"/>
      <c r="K37" s="6"/>
      <c r="L37" s="6"/>
      <c r="M37" s="6"/>
      <c r="N37" s="6"/>
      <c r="O37" s="6"/>
      <c r="P37" s="6"/>
      <c r="Q37" s="6"/>
      <c r="R37" s="6"/>
      <c r="S37" s="6"/>
      <c r="T37" s="6"/>
      <c r="U37" s="6"/>
    </row>
    <row r="38" spans="1:5" s="6" customFormat="1" ht="15">
      <c r="A38" s="16" t="s">
        <v>264</v>
      </c>
      <c r="E38" s="15"/>
    </row>
    <row r="39" spans="1:24" s="6" customFormat="1" ht="11.25">
      <c r="A39" s="7"/>
      <c r="B39" s="7"/>
      <c r="C39" s="7"/>
      <c r="D39" s="7"/>
      <c r="E39" s="17"/>
      <c r="F39" s="7"/>
      <c r="G39" s="7"/>
      <c r="H39" s="7"/>
      <c r="I39" s="7"/>
      <c r="J39" s="7"/>
      <c r="K39" s="7"/>
      <c r="L39" s="7"/>
      <c r="M39" s="112" t="s">
        <v>200</v>
      </c>
      <c r="N39" s="112"/>
      <c r="O39" s="112"/>
      <c r="P39" s="112"/>
      <c r="Q39" s="7"/>
      <c r="R39" s="7"/>
      <c r="S39" s="7"/>
      <c r="T39" s="7"/>
      <c r="U39" s="7"/>
      <c r="X39" s="19"/>
    </row>
    <row r="40" spans="5:16" s="7" customFormat="1" ht="11.25">
      <c r="E40" s="17"/>
      <c r="M40" s="112" t="s">
        <v>201</v>
      </c>
      <c r="N40" s="112"/>
      <c r="O40" s="112"/>
      <c r="P40" s="112"/>
    </row>
    <row r="41" s="7" customFormat="1" ht="11.25">
      <c r="E41" s="17"/>
    </row>
    <row r="42" s="7" customFormat="1" ht="11.25">
      <c r="E42" s="17"/>
    </row>
    <row r="43" s="7" customFormat="1" ht="11.25">
      <c r="E43" s="17"/>
    </row>
    <row r="44" spans="1:21" s="7" customFormat="1" ht="11.25">
      <c r="A44" s="8"/>
      <c r="B44" s="8"/>
      <c r="C44" s="8"/>
      <c r="D44" s="8"/>
      <c r="E44" s="9"/>
      <c r="F44" s="8"/>
      <c r="G44" s="8"/>
      <c r="H44" s="8"/>
      <c r="I44" s="8"/>
      <c r="J44" s="8"/>
      <c r="K44" s="8"/>
      <c r="L44" s="8"/>
      <c r="M44" s="8"/>
      <c r="N44" s="8"/>
      <c r="O44" s="8"/>
      <c r="P44" s="8"/>
      <c r="Q44" s="8"/>
      <c r="R44" s="8"/>
      <c r="S44" s="8"/>
      <c r="T44" s="8"/>
      <c r="U44" s="8"/>
    </row>
  </sheetData>
  <sheetProtection/>
  <mergeCells count="23">
    <mergeCell ref="M40:P40"/>
    <mergeCell ref="P7:P8"/>
    <mergeCell ref="Q7:Q8"/>
    <mergeCell ref="R7:R8"/>
    <mergeCell ref="S7:S8"/>
    <mergeCell ref="A35:O35"/>
    <mergeCell ref="M39:P39"/>
    <mergeCell ref="A6:M6"/>
    <mergeCell ref="P6:S6"/>
    <mergeCell ref="T6:T8"/>
    <mergeCell ref="U6:U8"/>
    <mergeCell ref="A7:A8"/>
    <mergeCell ref="B7:B8"/>
    <mergeCell ref="C7:F7"/>
    <mergeCell ref="G7:H7"/>
    <mergeCell ref="I7:M7"/>
    <mergeCell ref="N7:O7"/>
    <mergeCell ref="A1:U1"/>
    <mergeCell ref="I3:J3"/>
    <mergeCell ref="R3:T3"/>
    <mergeCell ref="A4:D4"/>
    <mergeCell ref="I4:K4"/>
    <mergeCell ref="L4:M4"/>
  </mergeCells>
  <printOptions horizontalCentered="1" verticalCentered="1"/>
  <pageMargins left="0.6299212598425197" right="0.2362204724409449" top="0.15748031496062992" bottom="0.15748031496062992" header="0.31496062992125984" footer="0.31496062992125984"/>
  <pageSetup fitToHeight="0" fitToWidth="1" horizontalDpi="360" verticalDpi="360" orientation="landscape"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TCE</dc:creator>
  <cp:keywords/>
  <dc:description/>
  <cp:lastModifiedBy>JMJ</cp:lastModifiedBy>
  <cp:lastPrinted>2024-03-08T16:16:32Z</cp:lastPrinted>
  <dcterms:created xsi:type="dcterms:W3CDTF">2007-03-13T10:46:47Z</dcterms:created>
  <dcterms:modified xsi:type="dcterms:W3CDTF">2024-03-22T19:24:25Z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197BBB9C6276431389372901A159501C_13</vt:lpwstr>
  </property>
  <property fmtid="{D5CDD505-2E9C-101B-9397-08002B2CF9AE}" pid="3" name="KSOProductBuildVer">
    <vt:lpwstr>1046-12.2.0.13359</vt:lpwstr>
  </property>
</Properties>
</file>